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ciano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" l="1"/>
  <c r="G85" i="1"/>
  <c r="E85" i="1" s="1"/>
  <c r="F85" i="1"/>
  <c r="C85" i="1"/>
  <c r="G84" i="1"/>
  <c r="E84" i="1" s="1"/>
  <c r="F84" i="1"/>
  <c r="C84" i="1"/>
  <c r="G83" i="1"/>
  <c r="E83" i="1" s="1"/>
  <c r="F83" i="1"/>
  <c r="C83" i="1"/>
  <c r="G82" i="1"/>
  <c r="E82" i="1" s="1"/>
  <c r="F82" i="1"/>
  <c r="C82" i="1"/>
  <c r="G81" i="1"/>
  <c r="E81" i="1" s="1"/>
  <c r="F81" i="1"/>
  <c r="C81" i="1"/>
  <c r="G80" i="1"/>
  <c r="E80" i="1" s="1"/>
  <c r="F80" i="1"/>
  <c r="C80" i="1"/>
  <c r="G79" i="1"/>
  <c r="E79" i="1" s="1"/>
  <c r="F79" i="1"/>
  <c r="C79" i="1"/>
  <c r="G78" i="1"/>
  <c r="E78" i="1" s="1"/>
  <c r="F78" i="1"/>
  <c r="C78" i="1"/>
  <c r="G77" i="1"/>
  <c r="E77" i="1" s="1"/>
  <c r="F77" i="1"/>
  <c r="C77" i="1"/>
  <c r="G76" i="1"/>
  <c r="E76" i="1" s="1"/>
  <c r="F76" i="1"/>
  <c r="C76" i="1"/>
  <c r="G75" i="1"/>
  <c r="E75" i="1" s="1"/>
  <c r="F75" i="1"/>
  <c r="C75" i="1"/>
  <c r="G74" i="1"/>
  <c r="E74" i="1" s="1"/>
  <c r="F74" i="1"/>
  <c r="C74" i="1"/>
  <c r="G73" i="1"/>
  <c r="E73" i="1" s="1"/>
  <c r="F73" i="1"/>
  <c r="C73" i="1"/>
  <c r="G72" i="1"/>
  <c r="E72" i="1" s="1"/>
  <c r="F72" i="1"/>
  <c r="C72" i="1"/>
  <c r="G71" i="1"/>
  <c r="E71" i="1" s="1"/>
  <c r="F71" i="1"/>
  <c r="C71" i="1"/>
  <c r="G70" i="1"/>
  <c r="E70" i="1" s="1"/>
  <c r="F70" i="1"/>
  <c r="C70" i="1"/>
  <c r="G69" i="1"/>
  <c r="E69" i="1" s="1"/>
  <c r="F69" i="1"/>
  <c r="C69" i="1"/>
  <c r="G68" i="1"/>
  <c r="E68" i="1" s="1"/>
  <c r="F68" i="1"/>
  <c r="C68" i="1"/>
  <c r="G67" i="1"/>
  <c r="E67" i="1" s="1"/>
  <c r="F67" i="1"/>
  <c r="C67" i="1"/>
  <c r="G66" i="1"/>
  <c r="E66" i="1" s="1"/>
  <c r="F66" i="1"/>
  <c r="C66" i="1"/>
  <c r="G65" i="1"/>
  <c r="E65" i="1" s="1"/>
  <c r="F65" i="1"/>
  <c r="C65" i="1"/>
  <c r="G64" i="1"/>
  <c r="E64" i="1" s="1"/>
  <c r="F64" i="1"/>
  <c r="C64" i="1"/>
  <c r="G63" i="1"/>
  <c r="E63" i="1" s="1"/>
  <c r="F63" i="1"/>
  <c r="C63" i="1"/>
  <c r="G62" i="1"/>
  <c r="E62" i="1" s="1"/>
  <c r="F62" i="1"/>
  <c r="C62" i="1"/>
  <c r="G61" i="1"/>
  <c r="E61" i="1" s="1"/>
  <c r="F61" i="1"/>
  <c r="C61" i="1"/>
  <c r="G60" i="1"/>
  <c r="E60" i="1" s="1"/>
  <c r="F60" i="1"/>
  <c r="C60" i="1"/>
  <c r="G59" i="1"/>
  <c r="E59" i="1" s="1"/>
  <c r="F59" i="1"/>
  <c r="C59" i="1"/>
  <c r="G58" i="1"/>
  <c r="E58" i="1" s="1"/>
  <c r="F58" i="1"/>
  <c r="C58" i="1"/>
  <c r="G57" i="1"/>
  <c r="E57" i="1" s="1"/>
  <c r="F57" i="1"/>
  <c r="C57" i="1"/>
  <c r="G56" i="1"/>
  <c r="E56" i="1" s="1"/>
  <c r="F56" i="1"/>
  <c r="C56" i="1"/>
  <c r="G55" i="1"/>
  <c r="E55" i="1" s="1"/>
  <c r="F55" i="1"/>
  <c r="C55" i="1"/>
  <c r="G54" i="1"/>
  <c r="E54" i="1" s="1"/>
  <c r="F54" i="1"/>
  <c r="C54" i="1"/>
  <c r="G53" i="1"/>
  <c r="E53" i="1" s="1"/>
  <c r="F53" i="1"/>
  <c r="C53" i="1"/>
  <c r="G52" i="1"/>
  <c r="E52" i="1" s="1"/>
  <c r="F52" i="1"/>
  <c r="C52" i="1"/>
  <c r="G51" i="1"/>
  <c r="E51" i="1" s="1"/>
  <c r="F51" i="1"/>
  <c r="C51" i="1"/>
  <c r="G50" i="1"/>
  <c r="E50" i="1" s="1"/>
  <c r="F50" i="1"/>
  <c r="C50" i="1"/>
  <c r="G49" i="1"/>
  <c r="E49" i="1" s="1"/>
  <c r="F49" i="1"/>
  <c r="C49" i="1"/>
  <c r="G48" i="1"/>
  <c r="E48" i="1" s="1"/>
  <c r="F48" i="1"/>
  <c r="C48" i="1"/>
  <c r="G47" i="1"/>
  <c r="E47" i="1" s="1"/>
  <c r="F47" i="1"/>
  <c r="C47" i="1"/>
  <c r="G46" i="1"/>
  <c r="E46" i="1" s="1"/>
  <c r="F46" i="1"/>
  <c r="C46" i="1"/>
  <c r="G45" i="1"/>
  <c r="G86" i="1" s="1"/>
  <c r="F45" i="1"/>
  <c r="C45" i="1"/>
  <c r="G35" i="1"/>
  <c r="E35" i="1"/>
  <c r="G34" i="1"/>
  <c r="E34" i="1"/>
  <c r="C34" i="1"/>
  <c r="G33" i="1"/>
  <c r="E33" i="1"/>
  <c r="C33" i="1"/>
  <c r="G32" i="1"/>
  <c r="E32" i="1"/>
  <c r="C32" i="1"/>
  <c r="G31" i="1"/>
  <c r="E31" i="1"/>
  <c r="C31" i="1"/>
  <c r="G30" i="1"/>
  <c r="E30" i="1"/>
  <c r="C30" i="1"/>
  <c r="G29" i="1"/>
  <c r="E29" i="1"/>
  <c r="C29" i="1"/>
  <c r="G28" i="1"/>
  <c r="E28" i="1"/>
  <c r="C28" i="1"/>
  <c r="G27" i="1"/>
  <c r="E27" i="1"/>
  <c r="C27" i="1"/>
  <c r="G26" i="1"/>
  <c r="E26" i="1"/>
  <c r="C26" i="1"/>
  <c r="G25" i="1"/>
  <c r="E25" i="1"/>
  <c r="C25" i="1"/>
  <c r="G24" i="1"/>
  <c r="E24" i="1"/>
  <c r="C24" i="1"/>
  <c r="G23" i="1"/>
  <c r="E23" i="1"/>
  <c r="C23" i="1"/>
  <c r="G22" i="1"/>
  <c r="E22" i="1"/>
  <c r="C22" i="1"/>
  <c r="G21" i="1"/>
  <c r="E21" i="1"/>
  <c r="C21" i="1"/>
  <c r="G20" i="1"/>
  <c r="E20" i="1"/>
  <c r="C20" i="1"/>
  <c r="G19" i="1"/>
  <c r="E19" i="1"/>
  <c r="C19" i="1"/>
  <c r="G18" i="1"/>
  <c r="E18" i="1"/>
  <c r="C18" i="1"/>
  <c r="G17" i="1"/>
  <c r="E17" i="1"/>
  <c r="C17" i="1"/>
  <c r="C35" i="1" s="1"/>
  <c r="G8" i="1"/>
  <c r="C8" i="1" s="1"/>
  <c r="F8" i="1"/>
  <c r="E8" i="1"/>
  <c r="G7" i="1"/>
  <c r="C7" i="1" s="1"/>
  <c r="F7" i="1"/>
  <c r="E7" i="1"/>
  <c r="G6" i="1"/>
  <c r="C6" i="1" s="1"/>
  <c r="F6" i="1"/>
  <c r="E6" i="1"/>
  <c r="C86" i="1" l="1"/>
  <c r="E86" i="1"/>
  <c r="E45" i="1"/>
</calcChain>
</file>

<file path=xl/sharedStrings.xml><?xml version="1.0" encoding="utf-8"?>
<sst xmlns="http://schemas.openxmlformats.org/spreadsheetml/2006/main" count="100" uniqueCount="92">
  <si>
    <t>1.3-POBLACIÓN AFILIADA AL RÉGIMEN PLAN ESPECIAL DE PENSIONADOS DE SALUD</t>
  </si>
  <si>
    <t>TITULARES Y DEPENDIENTES</t>
  </si>
  <si>
    <t>Tabla No. 1.5</t>
  </si>
  <si>
    <t>TIPO DE AFILIADO AL RÉGIMEN PLAN ESPECIAL DE PENSIONADOS DE SALUD, SEGÚN RELACIÓN DE DEPENDENCIA, (OCTUBRE a DICIEMBRE,  2017)</t>
  </si>
  <si>
    <t>Mes</t>
  </si>
  <si>
    <t>Titular</t>
  </si>
  <si>
    <t>%</t>
  </si>
  <si>
    <t>Dependiente</t>
  </si>
  <si>
    <t>Relación de Dependencia</t>
  </si>
  <si>
    <t>Total de afiliados</t>
  </si>
  <si>
    <t>OCTUBRE</t>
  </si>
  <si>
    <t>NOVIEMBRE</t>
  </si>
  <si>
    <t>DICIEMBRE</t>
  </si>
  <si>
    <t>Fuente: Cartera de afiliados / data warehouse, Unidad de Gestión Estadística / Gerencia de Planificación y Desarrollo.</t>
  </si>
  <si>
    <t>POBLACIÓN AFILIADA, SEGÚN SEXO Y EDAD</t>
  </si>
  <si>
    <t>Tabla No. 1.6</t>
  </si>
  <si>
    <t>POBLACIÓN AFILIADO AL RÉGIMEN PLAN ESPECIAL DE PENSIONADOS DE SALUD, SEGÚN SEXO Y EDAD (a DICIEMBRE, 2017)</t>
  </si>
  <si>
    <t>Edad</t>
  </si>
  <si>
    <t xml:space="preserve">Total </t>
  </si>
  <si>
    <t>% de edad</t>
  </si>
  <si>
    <t>Sexo</t>
  </si>
  <si>
    <t>Femenino</t>
  </si>
  <si>
    <t>% F</t>
  </si>
  <si>
    <t>Masculino</t>
  </si>
  <si>
    <t>% M</t>
  </si>
  <si>
    <t>0  y 4</t>
  </si>
  <si>
    <t>5 y 9</t>
  </si>
  <si>
    <t>10 y 14</t>
  </si>
  <si>
    <t>15 y 19</t>
  </si>
  <si>
    <t>20 y 24</t>
  </si>
  <si>
    <t>25 y 29</t>
  </si>
  <si>
    <t>30 y 34</t>
  </si>
  <si>
    <t>35 y 39</t>
  </si>
  <si>
    <t>40 y 44</t>
  </si>
  <si>
    <t>45 y 49</t>
  </si>
  <si>
    <t>50 y 54</t>
  </si>
  <si>
    <t>55 y 59</t>
  </si>
  <si>
    <t>60 y 64</t>
  </si>
  <si>
    <t>65 y 69</t>
  </si>
  <si>
    <t>70 y 74</t>
  </si>
  <si>
    <t>75 y 79</t>
  </si>
  <si>
    <t>80 y 84</t>
  </si>
  <si>
    <t>Mayor de 84</t>
  </si>
  <si>
    <t>Total general</t>
  </si>
  <si>
    <t>POBLACIÓN AFILIADA, SEGÚN REGIÓN DE SALUD Y PROVINCIA</t>
  </si>
  <si>
    <t>Tabla No. 1.7</t>
  </si>
  <si>
    <t xml:space="preserve">POBLACIÓN AFILIADA AL RÉGIMEN PLAN ESPECIAL DE PENSIONADOS DE SALUD, SEGÚN TIPO DE AFILIADO POR REGIÓN Y PROVINCIA  ( a DICIEMBRE, 2017)                 </t>
  </si>
  <si>
    <t>Región</t>
  </si>
  <si>
    <t>Afiliados</t>
  </si>
  <si>
    <t>Relación de dependencia</t>
  </si>
  <si>
    <t>REGION 0</t>
  </si>
  <si>
    <t>DISTRITO NACIONAL</t>
  </si>
  <si>
    <t>MONTE PLATA</t>
  </si>
  <si>
    <t>SANTO DOMINGO</t>
  </si>
  <si>
    <t>REGION I</t>
  </si>
  <si>
    <t>PERAVIA</t>
  </si>
  <si>
    <t>SAN CRISTOBAL</t>
  </si>
  <si>
    <t>SAN JOSE DE OCOA</t>
  </si>
  <si>
    <t>REGION II</t>
  </si>
  <si>
    <t>ESPAILLAT</t>
  </si>
  <si>
    <t>PUERTO PLATA</t>
  </si>
  <si>
    <t>SANTIAGO DE LOS CABALLEROS</t>
  </si>
  <si>
    <t>REGION III</t>
  </si>
  <si>
    <t>DUARTE</t>
  </si>
  <si>
    <t>HERMANA MIRABAL</t>
  </si>
  <si>
    <t>MARIA TRINIDAD SANCHEZ</t>
  </si>
  <si>
    <t>SAMANA</t>
  </si>
  <si>
    <t>REGION IV</t>
  </si>
  <si>
    <t>BAHORUCO</t>
  </si>
  <si>
    <t>BARAHONA</t>
  </si>
  <si>
    <t>INDEPENDENCIA</t>
  </si>
  <si>
    <t>PEDERNALES</t>
  </si>
  <si>
    <t>REGION V</t>
  </si>
  <si>
    <t>EL SEYBO</t>
  </si>
  <si>
    <t>HATO MAYOR DEL REY</t>
  </si>
  <si>
    <t>LA ALTAGRACIA</t>
  </si>
  <si>
    <t>LA ROMANA</t>
  </si>
  <si>
    <t>SAN PEDRO DE MACORIS</t>
  </si>
  <si>
    <t>REGION VI</t>
  </si>
  <si>
    <t>AZUA</t>
  </si>
  <si>
    <t>ELIAS PIÑA</t>
  </si>
  <si>
    <t>SAN JUAN DE LA MAGUANA</t>
  </si>
  <si>
    <t>REGION VII</t>
  </si>
  <si>
    <t>DAJABON</t>
  </si>
  <si>
    <t>MONTECRISTI</t>
  </si>
  <si>
    <t>SANTIAGO RODRIGUEZ</t>
  </si>
  <si>
    <t>VALVERDE</t>
  </si>
  <si>
    <t>REGION VIII</t>
  </si>
  <si>
    <t>LA VEGA</t>
  </si>
  <si>
    <t>MONSEÑOR NOUEL</t>
  </si>
  <si>
    <t>SANCHEZ RAMIREZ</t>
  </si>
  <si>
    <t>Fuente:  Cartera de afiliados / data warehouse, Unidad de Gestión Estadística / Gerencia de Planificación y Desarrollo.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</si>
</sst>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3" fontId="0" fillId="0" borderId="0" xfId="0" applyNumberFormat="1"/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0" borderId="4" xfId="0" applyFont="1" applyBorder="1"/>
    <xf numFmtId="164" fontId="7" fillId="0" borderId="4" xfId="1" applyNumberFormat="1" applyFont="1" applyBorder="1"/>
    <xf numFmtId="9" fontId="7" fillId="0" borderId="4" xfId="2" applyFont="1" applyBorder="1"/>
    <xf numFmtId="4" fontId="7" fillId="0" borderId="4" xfId="0" applyNumberFormat="1" applyFont="1" applyBorder="1"/>
    <xf numFmtId="3" fontId="7" fillId="0" borderId="4" xfId="0" applyNumberFormat="1" applyFont="1" applyBorder="1"/>
    <xf numFmtId="164" fontId="7" fillId="4" borderId="4" xfId="1" applyNumberFormat="1" applyFont="1" applyFill="1" applyBorder="1"/>
    <xf numFmtId="9" fontId="7" fillId="0" borderId="4" xfId="2" applyNumberFormat="1" applyFont="1" applyBorder="1"/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5" fontId="7" fillId="0" borderId="4" xfId="2" applyNumberFormat="1" applyFont="1" applyBorder="1"/>
    <xf numFmtId="0" fontId="6" fillId="2" borderId="4" xfId="0" applyFont="1" applyFill="1" applyBorder="1" applyAlignment="1">
      <alignment horizontal="center"/>
    </xf>
    <xf numFmtId="3" fontId="6" fillId="2" borderId="4" xfId="0" applyNumberFormat="1" applyFont="1" applyFill="1" applyBorder="1"/>
    <xf numFmtId="9" fontId="6" fillId="2" borderId="4" xfId="2" applyFont="1" applyFill="1" applyBorder="1"/>
    <xf numFmtId="165" fontId="6" fillId="2" borderId="4" xfId="2" applyNumberFormat="1" applyFont="1" applyFill="1" applyBorder="1"/>
    <xf numFmtId="0" fontId="7" fillId="0" borderId="2" xfId="0" applyFont="1" applyBorder="1" applyAlignment="1">
      <alignment vertical="top"/>
    </xf>
    <xf numFmtId="0" fontId="7" fillId="0" borderId="0" xfId="0" applyFont="1" applyBorder="1" applyAlignment="1">
      <alignment horizontal="left"/>
    </xf>
    <xf numFmtId="164" fontId="7" fillId="0" borderId="0" xfId="1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wrapText="1"/>
    </xf>
    <xf numFmtId="0" fontId="2" fillId="0" borderId="11" xfId="0" applyNumberFormat="1" applyFont="1" applyBorder="1"/>
    <xf numFmtId="0" fontId="6" fillId="2" borderId="9" xfId="0" applyFont="1" applyFill="1" applyBorder="1"/>
    <xf numFmtId="164" fontId="6" fillId="2" borderId="4" xfId="1" applyNumberFormat="1" applyFont="1" applyFill="1" applyBorder="1"/>
    <xf numFmtId="165" fontId="6" fillId="2" borderId="12" xfId="2" applyNumberFormat="1" applyFont="1" applyFill="1" applyBorder="1"/>
    <xf numFmtId="9" fontId="6" fillId="2" borderId="12" xfId="2" applyFont="1" applyFill="1" applyBorder="1"/>
    <xf numFmtId="2" fontId="6" fillId="2" borderId="12" xfId="0" applyNumberFormat="1" applyFont="1" applyFill="1" applyBorder="1"/>
    <xf numFmtId="0" fontId="2" fillId="0" borderId="0" xfId="0" applyFont="1"/>
    <xf numFmtId="0" fontId="0" fillId="0" borderId="0" xfId="0" applyNumberFormat="1"/>
    <xf numFmtId="2" fontId="7" fillId="0" borderId="4" xfId="0" applyNumberFormat="1" applyFont="1" applyBorder="1"/>
    <xf numFmtId="0" fontId="7" fillId="0" borderId="8" xfId="0" applyFont="1" applyBorder="1"/>
    <xf numFmtId="165" fontId="7" fillId="0" borderId="8" xfId="2" applyNumberFormat="1" applyFont="1" applyBorder="1"/>
    <xf numFmtId="9" fontId="7" fillId="0" borderId="8" xfId="2" applyFont="1" applyBorder="1"/>
    <xf numFmtId="0" fontId="6" fillId="2" borderId="4" xfId="0" applyFont="1" applyFill="1" applyBorder="1"/>
    <xf numFmtId="165" fontId="6" fillId="2" borderId="7" xfId="2" applyNumberFormat="1" applyFont="1" applyFill="1" applyBorder="1"/>
    <xf numFmtId="9" fontId="6" fillId="2" borderId="7" xfId="2" applyFont="1" applyFill="1" applyBorder="1"/>
    <xf numFmtId="0" fontId="7" fillId="0" borderId="9" xfId="0" applyFont="1" applyBorder="1"/>
    <xf numFmtId="165" fontId="7" fillId="0" borderId="9" xfId="2" applyNumberFormat="1" applyFont="1" applyBorder="1"/>
    <xf numFmtId="9" fontId="7" fillId="0" borderId="9" xfId="2" applyFont="1" applyBorder="1"/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2" fontId="6" fillId="2" borderId="7" xfId="0" applyNumberFormat="1" applyFont="1" applyFill="1" applyBorder="1"/>
    <xf numFmtId="0" fontId="8" fillId="0" borderId="10" xfId="0" applyFont="1" applyBorder="1"/>
    <xf numFmtId="164" fontId="7" fillId="0" borderId="8" xfId="1" applyNumberFormat="1" applyFont="1" applyBorder="1"/>
    <xf numFmtId="3" fontId="2" fillId="0" borderId="0" xfId="0" applyNumberFormat="1" applyFont="1"/>
    <xf numFmtId="3" fontId="0" fillId="0" borderId="0" xfId="0" applyNumberFormat="1"/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3" fontId="9" fillId="0" borderId="0" xfId="0" applyNumberFormat="1" applyFont="1"/>
    <xf numFmtId="164" fontId="0" fillId="0" borderId="0" xfId="0" applyNumberForma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workbookViewId="0">
      <selection sqref="A1:G1"/>
    </sheetView>
  </sheetViews>
  <sheetFormatPr baseColWidth="10" defaultColWidth="11.42578125" defaultRowHeight="15" x14ac:dyDescent="0.25"/>
  <cols>
    <col min="1" max="1" width="18.85546875" customWidth="1"/>
    <col min="2" max="2" width="16.7109375" customWidth="1"/>
    <col min="3" max="3" width="11.42578125" customWidth="1"/>
    <col min="4" max="4" width="13.42578125" customWidth="1"/>
    <col min="5" max="5" width="12" customWidth="1"/>
    <col min="6" max="6" width="14.42578125" customWidth="1"/>
    <col min="7" max="7" width="59.140625" customWidth="1"/>
    <col min="8" max="8" width="6.7109375" customWidth="1"/>
    <col min="10" max="10" width="13.85546875" customWidth="1"/>
  </cols>
  <sheetData>
    <row r="1" spans="1:10" ht="28.5" x14ac:dyDescent="0.45">
      <c r="A1" s="1" t="s">
        <v>0</v>
      </c>
      <c r="B1" s="1"/>
      <c r="C1" s="1"/>
      <c r="D1" s="1"/>
      <c r="E1" s="1"/>
      <c r="F1" s="1"/>
      <c r="G1" s="1"/>
    </row>
    <row r="2" spans="1:10" ht="25.5" customHeight="1" x14ac:dyDescent="0.35">
      <c r="A2" s="2" t="s">
        <v>1</v>
      </c>
      <c r="B2" s="2"/>
      <c r="C2" s="2"/>
      <c r="D2" s="2"/>
      <c r="E2" s="2"/>
      <c r="F2" s="2"/>
      <c r="G2" s="2"/>
    </row>
    <row r="3" spans="1:10" ht="16.5" customHeight="1" x14ac:dyDescent="0.25">
      <c r="A3" s="3" t="s">
        <v>2</v>
      </c>
      <c r="B3" s="3"/>
      <c r="C3" s="3"/>
      <c r="D3" s="3"/>
      <c r="E3" s="3"/>
      <c r="F3" s="3"/>
      <c r="G3" s="3"/>
    </row>
    <row r="4" spans="1:10" ht="24.75" customHeight="1" x14ac:dyDescent="0.25">
      <c r="A4" s="4" t="s">
        <v>3</v>
      </c>
      <c r="B4" s="5"/>
      <c r="C4" s="5"/>
      <c r="D4" s="5"/>
      <c r="E4" s="5"/>
      <c r="F4" s="5"/>
      <c r="G4" s="6"/>
      <c r="J4" s="7"/>
    </row>
    <row r="5" spans="1:10" ht="31.5" customHeight="1" x14ac:dyDescent="0.25">
      <c r="A5" s="8" t="s">
        <v>4</v>
      </c>
      <c r="B5" s="8" t="s">
        <v>5</v>
      </c>
      <c r="C5" s="8" t="s">
        <v>6</v>
      </c>
      <c r="D5" s="8" t="s">
        <v>7</v>
      </c>
      <c r="E5" s="8" t="s">
        <v>6</v>
      </c>
      <c r="F5" s="9" t="s">
        <v>8</v>
      </c>
      <c r="G5" s="9" t="s">
        <v>9</v>
      </c>
      <c r="J5" s="7"/>
    </row>
    <row r="6" spans="1:10" ht="20.100000000000001" customHeight="1" x14ac:dyDescent="0.25">
      <c r="A6" s="10" t="s">
        <v>10</v>
      </c>
      <c r="B6" s="11">
        <v>33613</v>
      </c>
      <c r="C6" s="12">
        <f>B6/G6</f>
        <v>0.68034246852608993</v>
      </c>
      <c r="D6" s="11">
        <v>15793</v>
      </c>
      <c r="E6" s="12">
        <f>D6/G6</f>
        <v>0.31965753147391007</v>
      </c>
      <c r="F6" s="13">
        <f>D6/B6</f>
        <v>0.4698479754856752</v>
      </c>
      <c r="G6" s="14">
        <f>B6+D6</f>
        <v>49406</v>
      </c>
      <c r="J6" s="7"/>
    </row>
    <row r="7" spans="1:10" ht="20.100000000000001" customHeight="1" x14ac:dyDescent="0.25">
      <c r="A7" s="10" t="s">
        <v>11</v>
      </c>
      <c r="B7" s="15">
        <v>33620</v>
      </c>
      <c r="C7" s="12">
        <f>B7/G7</f>
        <v>0.6765812722625828</v>
      </c>
      <c r="D7" s="15">
        <v>16071</v>
      </c>
      <c r="E7" s="12">
        <f>D7/G7</f>
        <v>0.32341872773741726</v>
      </c>
      <c r="F7" s="13">
        <f>D7/B7</f>
        <v>0.47801903628792386</v>
      </c>
      <c r="G7" s="14">
        <f>B7+D7</f>
        <v>49691</v>
      </c>
    </row>
    <row r="8" spans="1:10" ht="20.100000000000001" customHeight="1" x14ac:dyDescent="0.25">
      <c r="A8" s="10" t="s">
        <v>12</v>
      </c>
      <c r="B8" s="11">
        <v>33721</v>
      </c>
      <c r="C8" s="16">
        <f>B8/G8</f>
        <v>0.67129178030378434</v>
      </c>
      <c r="D8" s="11">
        <v>16512</v>
      </c>
      <c r="E8" s="16">
        <f>D8/G8</f>
        <v>0.32870821969621561</v>
      </c>
      <c r="F8" s="13">
        <f>D8/B8</f>
        <v>0.48966519379615076</v>
      </c>
      <c r="G8" s="14">
        <f>B8+D8</f>
        <v>50233</v>
      </c>
    </row>
    <row r="9" spans="1:10" ht="23.25" customHeight="1" x14ac:dyDescent="0.25">
      <c r="A9" s="17" t="s">
        <v>13</v>
      </c>
      <c r="B9" s="18"/>
      <c r="C9" s="18"/>
      <c r="D9" s="18"/>
      <c r="E9" s="18"/>
      <c r="F9" s="18"/>
      <c r="G9" s="19"/>
    </row>
    <row r="10" spans="1:10" ht="21" customHeight="1" x14ac:dyDescent="0.25">
      <c r="A10" s="20"/>
      <c r="B10" s="20"/>
      <c r="C10" s="20"/>
      <c r="D10" s="20"/>
      <c r="E10" s="20"/>
      <c r="F10" s="20"/>
      <c r="G10" s="20"/>
    </row>
    <row r="11" spans="1:10" ht="16.5" customHeight="1" x14ac:dyDescent="0.25">
      <c r="A11" s="21"/>
      <c r="B11" s="21"/>
      <c r="C11" s="21"/>
      <c r="D11" s="21"/>
      <c r="E11" s="21"/>
      <c r="F11" s="21"/>
      <c r="G11" s="21"/>
    </row>
    <row r="12" spans="1:10" ht="23.25" customHeight="1" x14ac:dyDescent="0.35">
      <c r="A12" s="2" t="s">
        <v>14</v>
      </c>
      <c r="B12" s="2"/>
      <c r="C12" s="2"/>
      <c r="D12" s="2"/>
      <c r="E12" s="2"/>
      <c r="F12" s="2"/>
      <c r="G12" s="2"/>
    </row>
    <row r="13" spans="1:10" ht="16.5" customHeight="1" x14ac:dyDescent="0.25">
      <c r="A13" s="3" t="s">
        <v>15</v>
      </c>
      <c r="B13" s="3"/>
      <c r="C13" s="3"/>
      <c r="D13" s="3"/>
      <c r="E13" s="3"/>
      <c r="F13" s="3"/>
      <c r="G13" s="3"/>
    </row>
    <row r="14" spans="1:10" ht="21.75" customHeight="1" x14ac:dyDescent="0.25">
      <c r="A14" s="22" t="s">
        <v>16</v>
      </c>
      <c r="B14" s="23"/>
      <c r="C14" s="23"/>
      <c r="D14" s="23"/>
      <c r="E14" s="23"/>
      <c r="F14" s="23"/>
      <c r="G14" s="24"/>
    </row>
    <row r="15" spans="1:10" ht="16.5" customHeight="1" x14ac:dyDescent="0.25">
      <c r="A15" s="25" t="s">
        <v>17</v>
      </c>
      <c r="B15" s="26" t="s">
        <v>18</v>
      </c>
      <c r="C15" s="27" t="s">
        <v>19</v>
      </c>
      <c r="D15" s="26" t="s">
        <v>20</v>
      </c>
      <c r="E15" s="26"/>
      <c r="F15" s="26"/>
      <c r="G15" s="26"/>
    </row>
    <row r="16" spans="1:10" ht="18.75" customHeight="1" x14ac:dyDescent="0.25">
      <c r="A16" s="28"/>
      <c r="B16" s="26"/>
      <c r="C16" s="27"/>
      <c r="D16" s="8" t="s">
        <v>21</v>
      </c>
      <c r="E16" s="8" t="s">
        <v>22</v>
      </c>
      <c r="F16" s="8" t="s">
        <v>23</v>
      </c>
      <c r="G16" s="8" t="s">
        <v>24</v>
      </c>
    </row>
    <row r="17" spans="1:7" x14ac:dyDescent="0.25">
      <c r="A17" s="29" t="s">
        <v>25</v>
      </c>
      <c r="B17" s="14">
        <v>479</v>
      </c>
      <c r="C17" s="30">
        <f>B17/B35</f>
        <v>9.5355642704994716E-3</v>
      </c>
      <c r="D17" s="14">
        <v>252</v>
      </c>
      <c r="E17" s="30">
        <f t="shared" ref="E17:E35" si="0">D17/B17</f>
        <v>0.52609603340292277</v>
      </c>
      <c r="F17" s="14">
        <v>227</v>
      </c>
      <c r="G17" s="30">
        <f t="shared" ref="G17:G35" si="1">F17/B17</f>
        <v>0.47390396659707723</v>
      </c>
    </row>
    <row r="18" spans="1:7" x14ac:dyDescent="0.25">
      <c r="A18" s="29" t="s">
        <v>26</v>
      </c>
      <c r="B18" s="14">
        <v>1350</v>
      </c>
      <c r="C18" s="30">
        <f>B18/B35</f>
        <v>2.6874763601616468E-2</v>
      </c>
      <c r="D18" s="14">
        <v>652</v>
      </c>
      <c r="E18" s="30">
        <f t="shared" si="0"/>
        <v>0.48296296296296298</v>
      </c>
      <c r="F18" s="14">
        <v>698</v>
      </c>
      <c r="G18" s="30">
        <f t="shared" si="1"/>
        <v>0.51703703703703707</v>
      </c>
    </row>
    <row r="19" spans="1:7" x14ac:dyDescent="0.25">
      <c r="A19" s="29" t="s">
        <v>27</v>
      </c>
      <c r="B19" s="14">
        <v>2299</v>
      </c>
      <c r="C19" s="30">
        <f>B19/B35</f>
        <v>4.5766727051937968E-2</v>
      </c>
      <c r="D19" s="14">
        <v>1137</v>
      </c>
      <c r="E19" s="30">
        <f t="shared" si="0"/>
        <v>0.49456285341452805</v>
      </c>
      <c r="F19" s="14">
        <v>1162</v>
      </c>
      <c r="G19" s="30">
        <f t="shared" si="1"/>
        <v>0.5054371465854719</v>
      </c>
    </row>
    <row r="20" spans="1:7" x14ac:dyDescent="0.25">
      <c r="A20" s="29" t="s">
        <v>28</v>
      </c>
      <c r="B20" s="14">
        <v>3766</v>
      </c>
      <c r="C20" s="30">
        <f>B20/B35</f>
        <v>7.4970636832361201E-2</v>
      </c>
      <c r="D20" s="14">
        <v>1924</v>
      </c>
      <c r="E20" s="30">
        <f t="shared" si="0"/>
        <v>0.51088688263409454</v>
      </c>
      <c r="F20" s="14">
        <v>1842</v>
      </c>
      <c r="G20" s="30">
        <f t="shared" si="1"/>
        <v>0.48911311736590546</v>
      </c>
    </row>
    <row r="21" spans="1:7" x14ac:dyDescent="0.25">
      <c r="A21" s="29" t="s">
        <v>29</v>
      </c>
      <c r="B21" s="14">
        <v>984</v>
      </c>
      <c r="C21" s="30">
        <f>B21/B35</f>
        <v>1.958871658073378E-2</v>
      </c>
      <c r="D21" s="14">
        <v>581</v>
      </c>
      <c r="E21" s="30">
        <f t="shared" si="0"/>
        <v>0.59044715447154472</v>
      </c>
      <c r="F21" s="14">
        <v>403</v>
      </c>
      <c r="G21" s="30">
        <f t="shared" si="1"/>
        <v>0.40955284552845528</v>
      </c>
    </row>
    <row r="22" spans="1:7" x14ac:dyDescent="0.25">
      <c r="A22" s="29" t="s">
        <v>30</v>
      </c>
      <c r="B22" s="14">
        <v>429</v>
      </c>
      <c r="C22" s="30">
        <f>B22/B35</f>
        <v>8.540202655624789E-3</v>
      </c>
      <c r="D22" s="14">
        <v>303</v>
      </c>
      <c r="E22" s="30">
        <f t="shared" si="0"/>
        <v>0.70629370629370625</v>
      </c>
      <c r="F22" s="14">
        <v>126</v>
      </c>
      <c r="G22" s="30">
        <f t="shared" si="1"/>
        <v>0.2937062937062937</v>
      </c>
    </row>
    <row r="23" spans="1:7" x14ac:dyDescent="0.25">
      <c r="A23" s="29" t="s">
        <v>31</v>
      </c>
      <c r="B23" s="14">
        <v>546</v>
      </c>
      <c r="C23" s="30">
        <f>B23/B35</f>
        <v>1.0869348834431549E-2</v>
      </c>
      <c r="D23" s="14">
        <v>406</v>
      </c>
      <c r="E23" s="30">
        <f t="shared" si="0"/>
        <v>0.74358974358974361</v>
      </c>
      <c r="F23" s="14">
        <v>140</v>
      </c>
      <c r="G23" s="30">
        <f t="shared" si="1"/>
        <v>0.25641025641025639</v>
      </c>
    </row>
    <row r="24" spans="1:7" x14ac:dyDescent="0.25">
      <c r="A24" s="29" t="s">
        <v>32</v>
      </c>
      <c r="B24" s="14">
        <v>886</v>
      </c>
      <c r="C24" s="30">
        <f>B24/B35</f>
        <v>1.7637807815579401E-2</v>
      </c>
      <c r="D24" s="14">
        <v>648</v>
      </c>
      <c r="E24" s="30">
        <f t="shared" si="0"/>
        <v>0.73137697516930023</v>
      </c>
      <c r="F24" s="14">
        <v>238</v>
      </c>
      <c r="G24" s="30">
        <f t="shared" si="1"/>
        <v>0.26862302483069977</v>
      </c>
    </row>
    <row r="25" spans="1:7" x14ac:dyDescent="0.25">
      <c r="A25" s="29" t="s">
        <v>33</v>
      </c>
      <c r="B25" s="14">
        <v>1818</v>
      </c>
      <c r="C25" s="30">
        <f>B25/B35</f>
        <v>3.6191348316843508E-2</v>
      </c>
      <c r="D25" s="14">
        <v>969</v>
      </c>
      <c r="E25" s="30">
        <f t="shared" si="0"/>
        <v>0.53300330033003296</v>
      </c>
      <c r="F25" s="14">
        <v>849</v>
      </c>
      <c r="G25" s="30">
        <f t="shared" si="1"/>
        <v>0.46699669966996699</v>
      </c>
    </row>
    <row r="26" spans="1:7" x14ac:dyDescent="0.25">
      <c r="A26" s="29" t="s">
        <v>34</v>
      </c>
      <c r="B26" s="14">
        <v>3019</v>
      </c>
      <c r="C26" s="30">
        <f>B26/B35</f>
        <v>6.0099934306133418E-2</v>
      </c>
      <c r="D26" s="14">
        <v>1274</v>
      </c>
      <c r="E26" s="30">
        <f t="shared" si="0"/>
        <v>0.42199403776084798</v>
      </c>
      <c r="F26" s="14">
        <v>1745</v>
      </c>
      <c r="G26" s="30">
        <f t="shared" si="1"/>
        <v>0.57800596223915202</v>
      </c>
    </row>
    <row r="27" spans="1:7" x14ac:dyDescent="0.25">
      <c r="A27" s="29" t="s">
        <v>35</v>
      </c>
      <c r="B27" s="14">
        <v>4175</v>
      </c>
      <c r="C27" s="30">
        <f>B27/B35</f>
        <v>8.3112694842036108E-2</v>
      </c>
      <c r="D27" s="14">
        <v>1541</v>
      </c>
      <c r="E27" s="30">
        <f t="shared" si="0"/>
        <v>0.36910179640718566</v>
      </c>
      <c r="F27" s="14">
        <v>2634</v>
      </c>
      <c r="G27" s="30">
        <f t="shared" si="1"/>
        <v>0.63089820359281434</v>
      </c>
    </row>
    <row r="28" spans="1:7" x14ac:dyDescent="0.25">
      <c r="A28" s="29" t="s">
        <v>36</v>
      </c>
      <c r="B28" s="14">
        <v>4480</v>
      </c>
      <c r="C28" s="30">
        <f>B28/B35</f>
        <v>8.9184400692771684E-2</v>
      </c>
      <c r="D28" s="14">
        <v>1918</v>
      </c>
      <c r="E28" s="30">
        <f t="shared" si="0"/>
        <v>0.42812499999999998</v>
      </c>
      <c r="F28" s="14">
        <v>2562</v>
      </c>
      <c r="G28" s="30">
        <f t="shared" si="1"/>
        <v>0.57187500000000002</v>
      </c>
    </row>
    <row r="29" spans="1:7" x14ac:dyDescent="0.25">
      <c r="A29" s="29" t="s">
        <v>37</v>
      </c>
      <c r="B29" s="14">
        <v>5108</v>
      </c>
      <c r="C29" s="30">
        <f>B29/B35</f>
        <v>0.10168614257559772</v>
      </c>
      <c r="D29" s="14">
        <v>2402</v>
      </c>
      <c r="E29" s="30">
        <f t="shared" si="0"/>
        <v>0.47024275646045421</v>
      </c>
      <c r="F29" s="14">
        <v>2706</v>
      </c>
      <c r="G29" s="30">
        <f t="shared" si="1"/>
        <v>0.52975724353954579</v>
      </c>
    </row>
    <row r="30" spans="1:7" x14ac:dyDescent="0.25">
      <c r="A30" s="29" t="s">
        <v>38</v>
      </c>
      <c r="B30" s="14">
        <v>5457</v>
      </c>
      <c r="C30" s="30">
        <f>B30/B35</f>
        <v>0.10863376664742301</v>
      </c>
      <c r="D30" s="14">
        <v>2709</v>
      </c>
      <c r="E30" s="30">
        <f t="shared" si="0"/>
        <v>0.49642660802638811</v>
      </c>
      <c r="F30" s="14">
        <v>2748</v>
      </c>
      <c r="G30" s="30">
        <f t="shared" si="1"/>
        <v>0.50357339197361184</v>
      </c>
    </row>
    <row r="31" spans="1:7" x14ac:dyDescent="0.25">
      <c r="A31" s="29" t="s">
        <v>39</v>
      </c>
      <c r="B31" s="14">
        <v>4984</v>
      </c>
      <c r="C31" s="30">
        <f>B31/B35</f>
        <v>9.9217645770708504E-2</v>
      </c>
      <c r="D31" s="14">
        <v>2391</v>
      </c>
      <c r="E31" s="30">
        <f t="shared" si="0"/>
        <v>0.4797351524879615</v>
      </c>
      <c r="F31" s="14">
        <v>2593</v>
      </c>
      <c r="G31" s="30">
        <f t="shared" si="1"/>
        <v>0.5202648475120385</v>
      </c>
    </row>
    <row r="32" spans="1:7" x14ac:dyDescent="0.25">
      <c r="A32" s="29" t="s">
        <v>40</v>
      </c>
      <c r="B32" s="14">
        <v>4390</v>
      </c>
      <c r="C32" s="30">
        <f>B32/B35</f>
        <v>8.7392749785997259E-2</v>
      </c>
      <c r="D32" s="14">
        <v>1918</v>
      </c>
      <c r="E32" s="30">
        <f t="shared" si="0"/>
        <v>0.43690205011389521</v>
      </c>
      <c r="F32" s="14">
        <v>2472</v>
      </c>
      <c r="G32" s="30">
        <f t="shared" si="1"/>
        <v>0.56309794988610473</v>
      </c>
    </row>
    <row r="33" spans="1:11" x14ac:dyDescent="0.25">
      <c r="A33" s="29" t="s">
        <v>41</v>
      </c>
      <c r="B33" s="14">
        <v>3372</v>
      </c>
      <c r="C33" s="30">
        <f>B33/B35</f>
        <v>6.7127187307148686E-2</v>
      </c>
      <c r="D33" s="14">
        <v>1293</v>
      </c>
      <c r="E33" s="30">
        <f t="shared" si="0"/>
        <v>0.38345195729537368</v>
      </c>
      <c r="F33" s="14">
        <v>2079</v>
      </c>
      <c r="G33" s="30">
        <f t="shared" si="1"/>
        <v>0.61654804270462638</v>
      </c>
    </row>
    <row r="34" spans="1:11" x14ac:dyDescent="0.25">
      <c r="A34" s="29" t="s">
        <v>42</v>
      </c>
      <c r="B34" s="14">
        <v>2691</v>
      </c>
      <c r="C34" s="30">
        <f>B34/B35</f>
        <v>5.3570362112555489E-2</v>
      </c>
      <c r="D34" s="14">
        <v>1202</v>
      </c>
      <c r="E34" s="30">
        <f t="shared" si="0"/>
        <v>0.4466740988480119</v>
      </c>
      <c r="F34" s="14">
        <v>1489</v>
      </c>
      <c r="G34" s="30">
        <f t="shared" si="1"/>
        <v>0.5533259011519881</v>
      </c>
    </row>
    <row r="35" spans="1:11" ht="18.75" customHeight="1" x14ac:dyDescent="0.25">
      <c r="A35" s="31" t="s">
        <v>43</v>
      </c>
      <c r="B35" s="32">
        <v>50233</v>
      </c>
      <c r="C35" s="33">
        <f>SUM(C17:C34)</f>
        <v>1</v>
      </c>
      <c r="D35" s="32">
        <v>23520</v>
      </c>
      <c r="E35" s="34">
        <f t="shared" si="0"/>
        <v>0.46821810363705135</v>
      </c>
      <c r="F35" s="32">
        <v>26713</v>
      </c>
      <c r="G35" s="34">
        <f t="shared" si="1"/>
        <v>0.5317818963629487</v>
      </c>
    </row>
    <row r="36" spans="1:11" ht="22.5" customHeight="1" x14ac:dyDescent="0.25">
      <c r="A36" s="17" t="s">
        <v>13</v>
      </c>
      <c r="B36" s="18"/>
      <c r="C36" s="18"/>
      <c r="D36" s="18"/>
      <c r="E36" s="18"/>
      <c r="F36" s="18"/>
      <c r="G36" s="19"/>
    </row>
    <row r="37" spans="1:11" x14ac:dyDescent="0.25">
      <c r="A37" s="35"/>
      <c r="B37" s="35"/>
      <c r="C37" s="35"/>
      <c r="D37" s="35"/>
      <c r="E37" s="35"/>
      <c r="F37" s="35"/>
      <c r="G37" s="35"/>
    </row>
    <row r="38" spans="1:11" x14ac:dyDescent="0.25">
      <c r="A38" s="36"/>
      <c r="B38" s="36"/>
      <c r="C38" s="37"/>
      <c r="D38" s="37"/>
      <c r="E38" s="37"/>
      <c r="F38" s="36"/>
      <c r="G38" s="36"/>
    </row>
    <row r="39" spans="1:11" x14ac:dyDescent="0.25">
      <c r="A39" s="36"/>
      <c r="B39" s="36"/>
      <c r="C39" s="37"/>
      <c r="D39" s="37"/>
      <c r="E39" s="37"/>
      <c r="F39" s="36"/>
      <c r="G39" s="36"/>
    </row>
    <row r="40" spans="1:11" ht="24" customHeight="1" x14ac:dyDescent="0.25">
      <c r="A40" s="38" t="s">
        <v>44</v>
      </c>
      <c r="B40" s="38"/>
      <c r="C40" s="38"/>
      <c r="D40" s="38"/>
      <c r="E40" s="38"/>
      <c r="F40" s="38"/>
      <c r="G40" s="38"/>
    </row>
    <row r="41" spans="1:11" x14ac:dyDescent="0.25">
      <c r="A41" s="3" t="s">
        <v>45</v>
      </c>
      <c r="B41" s="3"/>
      <c r="C41" s="3"/>
      <c r="D41" s="3"/>
      <c r="E41" s="3"/>
      <c r="F41" s="3"/>
      <c r="G41" s="3"/>
    </row>
    <row r="42" spans="1:11" ht="27.75" customHeight="1" x14ac:dyDescent="0.25">
      <c r="A42" s="39" t="s">
        <v>46</v>
      </c>
      <c r="B42" s="40"/>
      <c r="C42" s="40"/>
      <c r="D42" s="40"/>
      <c r="E42" s="40"/>
      <c r="F42" s="40"/>
      <c r="G42" s="41"/>
    </row>
    <row r="43" spans="1:11" ht="20.25" customHeight="1" x14ac:dyDescent="0.25">
      <c r="A43" s="26" t="s">
        <v>47</v>
      </c>
      <c r="B43" s="42" t="s">
        <v>48</v>
      </c>
      <c r="C43" s="43"/>
      <c r="D43" s="43"/>
      <c r="E43" s="43"/>
      <c r="F43" s="44"/>
      <c r="G43" s="45" t="s">
        <v>43</v>
      </c>
    </row>
    <row r="44" spans="1:11" ht="26.25" x14ac:dyDescent="0.25">
      <c r="A44" s="26"/>
      <c r="B44" s="46" t="s">
        <v>5</v>
      </c>
      <c r="C44" s="8" t="s">
        <v>6</v>
      </c>
      <c r="D44" s="8" t="s">
        <v>7</v>
      </c>
      <c r="E44" s="8" t="s">
        <v>6</v>
      </c>
      <c r="F44" s="47" t="s">
        <v>49</v>
      </c>
      <c r="G44" s="28"/>
      <c r="J44" s="48"/>
      <c r="K44" s="48"/>
    </row>
    <row r="45" spans="1:11" ht="12.95" customHeight="1" x14ac:dyDescent="0.25">
      <c r="A45" s="49" t="s">
        <v>50</v>
      </c>
      <c r="B45" s="50">
        <v>22862</v>
      </c>
      <c r="C45" s="51">
        <f>B45/G45</f>
        <v>0.69550667761856955</v>
      </c>
      <c r="D45" s="50">
        <v>10009</v>
      </c>
      <c r="E45" s="52">
        <f>D45/G45</f>
        <v>0.30449332238143045</v>
      </c>
      <c r="F45" s="53">
        <f>D45/B45</f>
        <v>0.43780071734756365</v>
      </c>
      <c r="G45" s="32">
        <f>G46+G47+G48</f>
        <v>32871</v>
      </c>
      <c r="H45" s="54"/>
      <c r="J45" s="55"/>
      <c r="K45" s="55"/>
    </row>
    <row r="46" spans="1:11" ht="12.95" customHeight="1" x14ac:dyDescent="0.25">
      <c r="A46" s="10" t="s">
        <v>51</v>
      </c>
      <c r="B46" s="11">
        <v>14336</v>
      </c>
      <c r="C46" s="30">
        <f>B46/G46</f>
        <v>0.71362437154661751</v>
      </c>
      <c r="D46" s="11">
        <v>5753</v>
      </c>
      <c r="E46" s="12">
        <f t="shared" ref="E46:E86" si="2">D46/G46</f>
        <v>0.28637562845338244</v>
      </c>
      <c r="F46" s="56">
        <f>D46/B46</f>
        <v>0.4012974330357143</v>
      </c>
      <c r="G46" s="14">
        <f>B46+D46</f>
        <v>20089</v>
      </c>
      <c r="J46" s="55"/>
      <c r="K46" s="55"/>
    </row>
    <row r="47" spans="1:11" ht="12.95" customHeight="1" x14ac:dyDescent="0.25">
      <c r="A47" s="10" t="s">
        <v>52</v>
      </c>
      <c r="B47" s="11">
        <v>492</v>
      </c>
      <c r="C47" s="30">
        <f t="shared" ref="C47:C86" si="3">B47/G47</f>
        <v>0.64566929133858264</v>
      </c>
      <c r="D47" s="11">
        <v>270</v>
      </c>
      <c r="E47" s="12">
        <f t="shared" si="2"/>
        <v>0.3543307086614173</v>
      </c>
      <c r="F47" s="56">
        <f t="shared" ref="F47:F48" si="4">D47/B47</f>
        <v>0.54878048780487809</v>
      </c>
      <c r="G47" s="14">
        <f t="shared" ref="G47:G48" si="5">B47+D47</f>
        <v>762</v>
      </c>
      <c r="J47" s="55"/>
      <c r="K47" s="55"/>
    </row>
    <row r="48" spans="1:11" ht="12.95" customHeight="1" x14ac:dyDescent="0.25">
      <c r="A48" s="57" t="s">
        <v>53</v>
      </c>
      <c r="B48" s="11">
        <v>8034</v>
      </c>
      <c r="C48" s="58">
        <f t="shared" si="3"/>
        <v>0.66838602329450914</v>
      </c>
      <c r="D48" s="11">
        <v>3986</v>
      </c>
      <c r="E48" s="59">
        <f t="shared" si="2"/>
        <v>0.33161397670549086</v>
      </c>
      <c r="F48" s="56">
        <f t="shared" si="4"/>
        <v>0.49614139905402044</v>
      </c>
      <c r="G48" s="14">
        <f t="shared" si="5"/>
        <v>12020</v>
      </c>
      <c r="J48" s="48"/>
      <c r="K48" s="48"/>
    </row>
    <row r="49" spans="1:12" s="54" customFormat="1" ht="12.95" customHeight="1" x14ac:dyDescent="0.25">
      <c r="A49" s="60" t="s">
        <v>54</v>
      </c>
      <c r="B49" s="50">
        <v>2219</v>
      </c>
      <c r="C49" s="61">
        <f t="shared" si="3"/>
        <v>0.63418119462703626</v>
      </c>
      <c r="D49" s="50">
        <v>1280</v>
      </c>
      <c r="E49" s="62">
        <f t="shared" si="2"/>
        <v>0.36581880537296368</v>
      </c>
      <c r="F49" s="53">
        <f>D49/B49</f>
        <v>0.57683641279855791</v>
      </c>
      <c r="G49" s="32">
        <f>G50+G51+G52</f>
        <v>3499</v>
      </c>
      <c r="J49" s="55"/>
      <c r="K49" s="55"/>
      <c r="L49"/>
    </row>
    <row r="50" spans="1:12" ht="12.95" customHeight="1" x14ac:dyDescent="0.25">
      <c r="A50" s="63" t="s">
        <v>55</v>
      </c>
      <c r="B50" s="11">
        <v>457</v>
      </c>
      <c r="C50" s="64">
        <f t="shared" si="3"/>
        <v>0.54730538922155691</v>
      </c>
      <c r="D50" s="11">
        <v>378</v>
      </c>
      <c r="E50" s="65">
        <f t="shared" si="2"/>
        <v>0.45269461077844314</v>
      </c>
      <c r="F50" s="56">
        <f>D50/B50</f>
        <v>0.82713347921225377</v>
      </c>
      <c r="G50" s="14">
        <f>B50+D50</f>
        <v>835</v>
      </c>
      <c r="J50" s="55"/>
      <c r="K50" s="55"/>
    </row>
    <row r="51" spans="1:12" ht="12.95" customHeight="1" x14ac:dyDescent="0.25">
      <c r="A51" s="10" t="s">
        <v>56</v>
      </c>
      <c r="B51" s="11">
        <v>1691</v>
      </c>
      <c r="C51" s="30">
        <f t="shared" si="3"/>
        <v>0.66470125786163525</v>
      </c>
      <c r="D51" s="11">
        <v>853</v>
      </c>
      <c r="E51" s="12">
        <f t="shared" si="2"/>
        <v>0.3352987421383648</v>
      </c>
      <c r="F51" s="56">
        <f t="shared" ref="F51:F52" si="6">D51/B51</f>
        <v>0.50443524541691309</v>
      </c>
      <c r="G51" s="14">
        <f t="shared" ref="G51:G85" si="7">B51+D51</f>
        <v>2544</v>
      </c>
      <c r="J51" s="55"/>
      <c r="K51" s="55"/>
    </row>
    <row r="52" spans="1:12" ht="12.95" customHeight="1" x14ac:dyDescent="0.25">
      <c r="A52" s="10" t="s">
        <v>57</v>
      </c>
      <c r="B52" s="11">
        <v>71</v>
      </c>
      <c r="C52" s="30">
        <f t="shared" si="3"/>
        <v>0.59166666666666667</v>
      </c>
      <c r="D52" s="11">
        <v>49</v>
      </c>
      <c r="E52" s="12">
        <f t="shared" si="2"/>
        <v>0.40833333333333333</v>
      </c>
      <c r="F52" s="56">
        <f t="shared" si="6"/>
        <v>0.6901408450704225</v>
      </c>
      <c r="G52" s="14">
        <f t="shared" si="7"/>
        <v>120</v>
      </c>
      <c r="J52" s="48"/>
      <c r="K52" s="48"/>
    </row>
    <row r="53" spans="1:12" s="54" customFormat="1" ht="12.95" customHeight="1" x14ac:dyDescent="0.25">
      <c r="A53" s="60" t="s">
        <v>58</v>
      </c>
      <c r="B53" s="50">
        <v>1786</v>
      </c>
      <c r="C53" s="61">
        <f t="shared" si="3"/>
        <v>0.67960426179604261</v>
      </c>
      <c r="D53" s="50">
        <v>842</v>
      </c>
      <c r="E53" s="62">
        <f t="shared" si="2"/>
        <v>0.32039573820395739</v>
      </c>
      <c r="F53" s="53">
        <f>D53/B53</f>
        <v>0.47144456886898095</v>
      </c>
      <c r="G53" s="32">
        <f>G54+G55+G56</f>
        <v>2628</v>
      </c>
      <c r="J53" s="55"/>
      <c r="K53" s="55"/>
      <c r="L53"/>
    </row>
    <row r="54" spans="1:12" ht="12.95" customHeight="1" x14ac:dyDescent="0.25">
      <c r="A54" s="10" t="s">
        <v>59</v>
      </c>
      <c r="B54" s="11">
        <v>231</v>
      </c>
      <c r="C54" s="30">
        <f t="shared" si="3"/>
        <v>0.7</v>
      </c>
      <c r="D54" s="11">
        <v>99</v>
      </c>
      <c r="E54" s="12">
        <f t="shared" si="2"/>
        <v>0.3</v>
      </c>
      <c r="F54" s="56">
        <f>D54/B54</f>
        <v>0.42857142857142855</v>
      </c>
      <c r="G54" s="14">
        <f t="shared" si="7"/>
        <v>330</v>
      </c>
      <c r="J54" s="55"/>
      <c r="K54" s="55"/>
    </row>
    <row r="55" spans="1:12" ht="17.25" customHeight="1" x14ac:dyDescent="0.25">
      <c r="A55" s="10" t="s">
        <v>60</v>
      </c>
      <c r="B55" s="11">
        <v>484</v>
      </c>
      <c r="C55" s="30">
        <f t="shared" si="3"/>
        <v>0.68458274398868457</v>
      </c>
      <c r="D55" s="11">
        <v>223</v>
      </c>
      <c r="E55" s="12">
        <f t="shared" si="2"/>
        <v>0.31541725601131543</v>
      </c>
      <c r="F55" s="56">
        <f t="shared" ref="F55:F56" si="8">D55/B55</f>
        <v>0.46074380165289258</v>
      </c>
      <c r="G55" s="14">
        <f t="shared" si="7"/>
        <v>707</v>
      </c>
      <c r="J55" s="55"/>
      <c r="K55" s="55"/>
    </row>
    <row r="56" spans="1:12" ht="15.75" customHeight="1" x14ac:dyDescent="0.25">
      <c r="A56" s="66" t="s">
        <v>61</v>
      </c>
      <c r="B56" s="11">
        <v>1071</v>
      </c>
      <c r="C56" s="30">
        <f t="shared" si="3"/>
        <v>0.67316153362664988</v>
      </c>
      <c r="D56" s="11">
        <v>520</v>
      </c>
      <c r="E56" s="12">
        <f t="shared" si="2"/>
        <v>0.32683846637335007</v>
      </c>
      <c r="F56" s="56">
        <f t="shared" si="8"/>
        <v>0.48552754435107376</v>
      </c>
      <c r="G56" s="14">
        <f t="shared" si="7"/>
        <v>1591</v>
      </c>
      <c r="J56" s="48"/>
      <c r="K56" s="48"/>
    </row>
    <row r="57" spans="1:12" s="54" customFormat="1" ht="12.95" customHeight="1" x14ac:dyDescent="0.25">
      <c r="A57" s="60" t="s">
        <v>62</v>
      </c>
      <c r="B57" s="50">
        <v>1029</v>
      </c>
      <c r="C57" s="61">
        <f t="shared" si="3"/>
        <v>0.65792838874680304</v>
      </c>
      <c r="D57" s="50">
        <v>535</v>
      </c>
      <c r="E57" s="62">
        <f t="shared" si="2"/>
        <v>0.34207161125319691</v>
      </c>
      <c r="F57" s="53">
        <f>D57/B57</f>
        <v>0.51992225461613217</v>
      </c>
      <c r="G57" s="32">
        <f>G58+G59+G60+G61</f>
        <v>1564</v>
      </c>
      <c r="J57" s="55"/>
      <c r="K57" s="55"/>
      <c r="L57"/>
    </row>
    <row r="58" spans="1:12" ht="12.95" customHeight="1" x14ac:dyDescent="0.25">
      <c r="A58" s="10" t="s">
        <v>63</v>
      </c>
      <c r="B58" s="11">
        <v>528</v>
      </c>
      <c r="C58" s="30">
        <f t="shared" si="3"/>
        <v>0.63922518159806296</v>
      </c>
      <c r="D58" s="11">
        <v>298</v>
      </c>
      <c r="E58" s="12">
        <f t="shared" si="2"/>
        <v>0.36077481840193704</v>
      </c>
      <c r="F58" s="56">
        <f>D58/B58</f>
        <v>0.56439393939393945</v>
      </c>
      <c r="G58" s="14">
        <f t="shared" si="7"/>
        <v>826</v>
      </c>
      <c r="J58" s="55"/>
      <c r="K58" s="55"/>
    </row>
    <row r="59" spans="1:12" ht="12.95" customHeight="1" x14ac:dyDescent="0.25">
      <c r="A59" s="10" t="s">
        <v>64</v>
      </c>
      <c r="B59" s="11">
        <v>164</v>
      </c>
      <c r="C59" s="30">
        <f t="shared" si="3"/>
        <v>0.73542600896860988</v>
      </c>
      <c r="D59" s="11">
        <v>59</v>
      </c>
      <c r="E59" s="12">
        <f t="shared" si="2"/>
        <v>0.26457399103139012</v>
      </c>
      <c r="F59" s="56">
        <f t="shared" ref="F59:F81" si="9">D59/B59</f>
        <v>0.3597560975609756</v>
      </c>
      <c r="G59" s="14">
        <f t="shared" si="7"/>
        <v>223</v>
      </c>
      <c r="J59" s="55"/>
      <c r="K59" s="55"/>
    </row>
    <row r="60" spans="1:12" ht="12.95" customHeight="1" x14ac:dyDescent="0.25">
      <c r="A60" s="67" t="s">
        <v>65</v>
      </c>
      <c r="B60" s="11">
        <v>181</v>
      </c>
      <c r="C60" s="30">
        <f t="shared" si="3"/>
        <v>0.63286713286713292</v>
      </c>
      <c r="D60" s="11">
        <v>105</v>
      </c>
      <c r="E60" s="12">
        <f t="shared" si="2"/>
        <v>0.36713286713286714</v>
      </c>
      <c r="F60" s="56">
        <f t="shared" si="9"/>
        <v>0.58011049723756902</v>
      </c>
      <c r="G60" s="14">
        <f t="shared" si="7"/>
        <v>286</v>
      </c>
      <c r="J60" s="55"/>
      <c r="K60" s="55"/>
    </row>
    <row r="61" spans="1:12" ht="12.95" customHeight="1" x14ac:dyDescent="0.25">
      <c r="A61" s="10" t="s">
        <v>66</v>
      </c>
      <c r="B61" s="11">
        <v>156</v>
      </c>
      <c r="C61" s="30">
        <f t="shared" si="3"/>
        <v>0.68122270742358082</v>
      </c>
      <c r="D61" s="11">
        <v>73</v>
      </c>
      <c r="E61" s="12">
        <f t="shared" si="2"/>
        <v>0.31877729257641924</v>
      </c>
      <c r="F61" s="56">
        <f t="shared" si="9"/>
        <v>0.46794871794871795</v>
      </c>
      <c r="G61" s="14">
        <f t="shared" si="7"/>
        <v>229</v>
      </c>
      <c r="J61" s="48"/>
      <c r="K61" s="48"/>
    </row>
    <row r="62" spans="1:12" s="54" customFormat="1" ht="12.95" customHeight="1" x14ac:dyDescent="0.25">
      <c r="A62" s="60" t="s">
        <v>67</v>
      </c>
      <c r="B62" s="50">
        <v>1539</v>
      </c>
      <c r="C62" s="61">
        <f t="shared" si="3"/>
        <v>0.54</v>
      </c>
      <c r="D62" s="50">
        <v>1311</v>
      </c>
      <c r="E62" s="62">
        <f t="shared" si="2"/>
        <v>0.46</v>
      </c>
      <c r="F62" s="53">
        <f t="shared" si="9"/>
        <v>0.85185185185185186</v>
      </c>
      <c r="G62" s="32">
        <f>G63+G64+G65+G66</f>
        <v>2850</v>
      </c>
      <c r="J62" s="55"/>
      <c r="K62" s="55"/>
      <c r="L62"/>
    </row>
    <row r="63" spans="1:12" ht="12.95" customHeight="1" x14ac:dyDescent="0.25">
      <c r="A63" s="10" t="s">
        <v>68</v>
      </c>
      <c r="B63" s="11">
        <v>351</v>
      </c>
      <c r="C63" s="30">
        <f t="shared" si="3"/>
        <v>0.55980861244019142</v>
      </c>
      <c r="D63" s="11">
        <v>276</v>
      </c>
      <c r="E63" s="12">
        <f>D63/G63</f>
        <v>0.44019138755980863</v>
      </c>
      <c r="F63" s="56">
        <f t="shared" si="9"/>
        <v>0.78632478632478631</v>
      </c>
      <c r="G63" s="14">
        <f>B63+D63</f>
        <v>627</v>
      </c>
      <c r="J63" s="55"/>
      <c r="K63" s="55"/>
    </row>
    <row r="64" spans="1:12" ht="12.95" customHeight="1" x14ac:dyDescent="0.25">
      <c r="A64" s="10" t="s">
        <v>69</v>
      </c>
      <c r="B64" s="11">
        <v>720</v>
      </c>
      <c r="C64" s="30">
        <f t="shared" si="3"/>
        <v>0.52670080468178493</v>
      </c>
      <c r="D64" s="11">
        <v>647</v>
      </c>
      <c r="E64" s="12">
        <f>D64/G64</f>
        <v>0.47329919531821507</v>
      </c>
      <c r="F64" s="56">
        <f t="shared" si="9"/>
        <v>0.89861111111111114</v>
      </c>
      <c r="G64" s="14">
        <f>B64+D64</f>
        <v>1367</v>
      </c>
      <c r="J64" s="55"/>
      <c r="K64" s="55"/>
    </row>
    <row r="65" spans="1:11" ht="12.95" customHeight="1" x14ac:dyDescent="0.25">
      <c r="A65" s="10" t="s">
        <v>70</v>
      </c>
      <c r="B65" s="11">
        <v>405</v>
      </c>
      <c r="C65" s="30">
        <f t="shared" si="3"/>
        <v>0.53219448094612354</v>
      </c>
      <c r="D65" s="11">
        <v>356</v>
      </c>
      <c r="E65" s="12">
        <f>D65/G65</f>
        <v>0.46780551905387646</v>
      </c>
      <c r="F65" s="56">
        <f t="shared" si="9"/>
        <v>0.87901234567901232</v>
      </c>
      <c r="G65" s="14">
        <f>B65+D65</f>
        <v>761</v>
      </c>
      <c r="J65" s="55"/>
      <c r="K65" s="55"/>
    </row>
    <row r="66" spans="1:11" ht="12.95" customHeight="1" x14ac:dyDescent="0.25">
      <c r="A66" s="10" t="s">
        <v>71</v>
      </c>
      <c r="B66" s="11">
        <v>63</v>
      </c>
      <c r="C66" s="30">
        <f t="shared" si="3"/>
        <v>0.66315789473684206</v>
      </c>
      <c r="D66" s="11">
        <v>32</v>
      </c>
      <c r="E66" s="12">
        <f>D66/G66</f>
        <v>0.33684210526315789</v>
      </c>
      <c r="F66" s="56">
        <f t="shared" si="9"/>
        <v>0.50793650793650791</v>
      </c>
      <c r="G66" s="14">
        <f>B66+D66</f>
        <v>95</v>
      </c>
      <c r="J66" s="48"/>
      <c r="K66" s="48"/>
    </row>
    <row r="67" spans="1:11" ht="12.95" customHeight="1" x14ac:dyDescent="0.25">
      <c r="A67" s="60" t="s">
        <v>72</v>
      </c>
      <c r="B67" s="50">
        <v>972</v>
      </c>
      <c r="C67" s="61">
        <f t="shared" si="3"/>
        <v>0.68306394940267046</v>
      </c>
      <c r="D67" s="50">
        <v>451</v>
      </c>
      <c r="E67" s="62">
        <f t="shared" si="2"/>
        <v>0.3169360505973296</v>
      </c>
      <c r="F67" s="53">
        <f t="shared" si="9"/>
        <v>0.46399176954732513</v>
      </c>
      <c r="G67" s="32">
        <f>G68+G69+G70+G71+G72</f>
        <v>1423</v>
      </c>
      <c r="H67" s="54"/>
      <c r="J67" s="55"/>
      <c r="K67" s="55"/>
    </row>
    <row r="68" spans="1:11" ht="12.95" customHeight="1" x14ac:dyDescent="0.25">
      <c r="A68" s="10" t="s">
        <v>73</v>
      </c>
      <c r="B68" s="11">
        <v>113</v>
      </c>
      <c r="C68" s="30">
        <f t="shared" si="3"/>
        <v>0.62777777777777777</v>
      </c>
      <c r="D68" s="11">
        <v>67</v>
      </c>
      <c r="E68" s="12">
        <f t="shared" si="2"/>
        <v>0.37222222222222223</v>
      </c>
      <c r="F68" s="56">
        <f t="shared" si="9"/>
        <v>0.59292035398230092</v>
      </c>
      <c r="G68" s="14">
        <f t="shared" si="7"/>
        <v>180</v>
      </c>
      <c r="J68" s="55"/>
      <c r="K68" s="55"/>
    </row>
    <row r="69" spans="1:11" ht="12.95" customHeight="1" x14ac:dyDescent="0.25">
      <c r="A69" s="67" t="s">
        <v>74</v>
      </c>
      <c r="B69" s="11">
        <v>110</v>
      </c>
      <c r="C69" s="30">
        <f t="shared" si="3"/>
        <v>0.6875</v>
      </c>
      <c r="D69" s="11">
        <v>50</v>
      </c>
      <c r="E69" s="12">
        <f t="shared" si="2"/>
        <v>0.3125</v>
      </c>
      <c r="F69" s="56">
        <f t="shared" si="9"/>
        <v>0.45454545454545453</v>
      </c>
      <c r="G69" s="14">
        <f t="shared" si="7"/>
        <v>160</v>
      </c>
      <c r="J69" s="55"/>
      <c r="K69" s="55"/>
    </row>
    <row r="70" spans="1:11" ht="12.95" customHeight="1" x14ac:dyDescent="0.25">
      <c r="A70" s="10" t="s">
        <v>75</v>
      </c>
      <c r="B70" s="11">
        <v>133</v>
      </c>
      <c r="C70" s="30">
        <f t="shared" si="3"/>
        <v>0.7</v>
      </c>
      <c r="D70" s="11">
        <v>57</v>
      </c>
      <c r="E70" s="12">
        <f t="shared" si="2"/>
        <v>0.3</v>
      </c>
      <c r="F70" s="56">
        <f t="shared" si="9"/>
        <v>0.42857142857142855</v>
      </c>
      <c r="G70" s="14">
        <f t="shared" si="7"/>
        <v>190</v>
      </c>
      <c r="J70" s="55"/>
      <c r="K70" s="55"/>
    </row>
    <row r="71" spans="1:11" ht="12.95" customHeight="1" x14ac:dyDescent="0.25">
      <c r="A71" s="10" t="s">
        <v>76</v>
      </c>
      <c r="B71" s="11">
        <v>202</v>
      </c>
      <c r="C71" s="30">
        <f t="shared" si="3"/>
        <v>0.70629370629370625</v>
      </c>
      <c r="D71" s="11">
        <v>84</v>
      </c>
      <c r="E71" s="12">
        <f t="shared" si="2"/>
        <v>0.2937062937062937</v>
      </c>
      <c r="F71" s="56">
        <f t="shared" si="9"/>
        <v>0.41584158415841582</v>
      </c>
      <c r="G71" s="14">
        <f t="shared" si="7"/>
        <v>286</v>
      </c>
      <c r="J71" s="55"/>
      <c r="K71" s="55"/>
    </row>
    <row r="72" spans="1:11" ht="12.95" customHeight="1" x14ac:dyDescent="0.25">
      <c r="A72" s="67" t="s">
        <v>77</v>
      </c>
      <c r="B72" s="11">
        <v>414</v>
      </c>
      <c r="C72" s="30">
        <f t="shared" si="3"/>
        <v>0.68204283360790774</v>
      </c>
      <c r="D72" s="11">
        <v>193</v>
      </c>
      <c r="E72" s="12">
        <f t="shared" si="2"/>
        <v>0.31795716639209226</v>
      </c>
      <c r="F72" s="56">
        <f t="shared" si="9"/>
        <v>0.46618357487922707</v>
      </c>
      <c r="G72" s="14">
        <f t="shared" si="7"/>
        <v>607</v>
      </c>
      <c r="J72" s="48"/>
      <c r="K72" s="48"/>
    </row>
    <row r="73" spans="1:11" ht="12.95" customHeight="1" x14ac:dyDescent="0.25">
      <c r="A73" s="60" t="s">
        <v>78</v>
      </c>
      <c r="B73" s="50">
        <v>1161</v>
      </c>
      <c r="C73" s="61">
        <f t="shared" si="3"/>
        <v>0.58283132530120485</v>
      </c>
      <c r="D73" s="50">
        <v>831</v>
      </c>
      <c r="E73" s="62">
        <f t="shared" si="2"/>
        <v>0.41716867469879521</v>
      </c>
      <c r="F73" s="53">
        <f>D73/B73</f>
        <v>0.7157622739018088</v>
      </c>
      <c r="G73" s="32">
        <f>G74+G75+G76</f>
        <v>1992</v>
      </c>
      <c r="H73" s="54"/>
      <c r="J73" s="55"/>
      <c r="K73" s="55"/>
    </row>
    <row r="74" spans="1:11" ht="12.95" customHeight="1" x14ac:dyDescent="0.25">
      <c r="A74" s="10" t="s">
        <v>79</v>
      </c>
      <c r="B74" s="11">
        <v>283</v>
      </c>
      <c r="C74" s="30">
        <f t="shared" si="3"/>
        <v>0.58958333333333335</v>
      </c>
      <c r="D74" s="11">
        <v>197</v>
      </c>
      <c r="E74" s="12">
        <f t="shared" si="2"/>
        <v>0.41041666666666665</v>
      </c>
      <c r="F74" s="56">
        <f t="shared" si="9"/>
        <v>0.69611307420494695</v>
      </c>
      <c r="G74" s="14">
        <f t="shared" si="7"/>
        <v>480</v>
      </c>
      <c r="J74" s="55"/>
      <c r="K74" s="55"/>
    </row>
    <row r="75" spans="1:11" ht="12.95" customHeight="1" x14ac:dyDescent="0.25">
      <c r="A75" s="10" t="s">
        <v>80</v>
      </c>
      <c r="B75" s="11">
        <v>245</v>
      </c>
      <c r="C75" s="30">
        <f t="shared" si="3"/>
        <v>0.58894230769230771</v>
      </c>
      <c r="D75" s="11">
        <v>171</v>
      </c>
      <c r="E75" s="12">
        <f t="shared" si="2"/>
        <v>0.41105769230769229</v>
      </c>
      <c r="F75" s="56">
        <f t="shared" si="9"/>
        <v>0.69795918367346943</v>
      </c>
      <c r="G75" s="14">
        <f t="shared" si="7"/>
        <v>416</v>
      </c>
      <c r="J75" s="55"/>
      <c r="K75" s="55"/>
    </row>
    <row r="76" spans="1:11" ht="12.95" customHeight="1" x14ac:dyDescent="0.25">
      <c r="A76" s="67" t="s">
        <v>81</v>
      </c>
      <c r="B76" s="11">
        <v>633</v>
      </c>
      <c r="C76" s="30">
        <f t="shared" si="3"/>
        <v>0.57755474452554745</v>
      </c>
      <c r="D76" s="11">
        <v>463</v>
      </c>
      <c r="E76" s="12">
        <f t="shared" si="2"/>
        <v>0.42244525547445255</v>
      </c>
      <c r="F76" s="56">
        <f t="shared" si="9"/>
        <v>0.73143759873617697</v>
      </c>
      <c r="G76" s="14">
        <f t="shared" si="7"/>
        <v>1096</v>
      </c>
      <c r="J76" s="48"/>
      <c r="K76" s="48"/>
    </row>
    <row r="77" spans="1:11" ht="12.95" customHeight="1" x14ac:dyDescent="0.25">
      <c r="A77" s="60" t="s">
        <v>82</v>
      </c>
      <c r="B77" s="50">
        <v>960</v>
      </c>
      <c r="C77" s="61">
        <f t="shared" si="3"/>
        <v>0.63534083388484452</v>
      </c>
      <c r="D77" s="50">
        <v>551</v>
      </c>
      <c r="E77" s="62">
        <f t="shared" si="2"/>
        <v>0.36465916611515553</v>
      </c>
      <c r="F77" s="53">
        <f>D77/B77</f>
        <v>0.57395833333333335</v>
      </c>
      <c r="G77" s="32">
        <f>G78+G79+G80+G81</f>
        <v>1511</v>
      </c>
      <c r="H77" s="54"/>
      <c r="J77" s="55"/>
      <c r="K77" s="55"/>
    </row>
    <row r="78" spans="1:11" ht="12.95" customHeight="1" x14ac:dyDescent="0.25">
      <c r="A78" s="10" t="s">
        <v>83</v>
      </c>
      <c r="B78" s="11">
        <v>296</v>
      </c>
      <c r="C78" s="30">
        <f t="shared" si="3"/>
        <v>0.61538461538461542</v>
      </c>
      <c r="D78" s="11">
        <v>185</v>
      </c>
      <c r="E78" s="12">
        <f t="shared" si="2"/>
        <v>0.38461538461538464</v>
      </c>
      <c r="F78" s="56">
        <f t="shared" si="9"/>
        <v>0.625</v>
      </c>
      <c r="G78" s="14">
        <f t="shared" si="7"/>
        <v>481</v>
      </c>
      <c r="J78" s="55"/>
      <c r="K78" s="55"/>
    </row>
    <row r="79" spans="1:11" ht="12.95" customHeight="1" x14ac:dyDescent="0.25">
      <c r="A79" s="10" t="s">
        <v>84</v>
      </c>
      <c r="B79" s="11">
        <v>197</v>
      </c>
      <c r="C79" s="30">
        <f t="shared" si="3"/>
        <v>0.66779661016949154</v>
      </c>
      <c r="D79" s="11">
        <v>98</v>
      </c>
      <c r="E79" s="12">
        <f t="shared" si="2"/>
        <v>0.33220338983050846</v>
      </c>
      <c r="F79" s="56">
        <f t="shared" si="9"/>
        <v>0.49746192893401014</v>
      </c>
      <c r="G79" s="14">
        <f t="shared" si="7"/>
        <v>295</v>
      </c>
      <c r="J79" s="55"/>
      <c r="K79" s="55"/>
    </row>
    <row r="80" spans="1:11" ht="12.95" customHeight="1" x14ac:dyDescent="0.25">
      <c r="A80" s="67" t="s">
        <v>85</v>
      </c>
      <c r="B80" s="11">
        <v>128</v>
      </c>
      <c r="C80" s="30">
        <f t="shared" si="3"/>
        <v>0.65979381443298968</v>
      </c>
      <c r="D80" s="11">
        <v>66</v>
      </c>
      <c r="E80" s="12">
        <f t="shared" si="2"/>
        <v>0.34020618556701032</v>
      </c>
      <c r="F80" s="56">
        <f t="shared" si="9"/>
        <v>0.515625</v>
      </c>
      <c r="G80" s="14">
        <f t="shared" si="7"/>
        <v>194</v>
      </c>
      <c r="J80" s="55"/>
      <c r="K80" s="55"/>
    </row>
    <row r="81" spans="1:11" ht="12.95" customHeight="1" x14ac:dyDescent="0.25">
      <c r="A81" s="10" t="s">
        <v>86</v>
      </c>
      <c r="B81" s="11">
        <v>339</v>
      </c>
      <c r="C81" s="30">
        <f t="shared" si="3"/>
        <v>0.62661737523105365</v>
      </c>
      <c r="D81" s="11">
        <v>202</v>
      </c>
      <c r="E81" s="12">
        <f t="shared" si="2"/>
        <v>0.3733826247689464</v>
      </c>
      <c r="F81" s="56">
        <f t="shared" si="9"/>
        <v>0.59587020648967548</v>
      </c>
      <c r="G81" s="14">
        <f t="shared" si="7"/>
        <v>541</v>
      </c>
      <c r="J81" s="48"/>
      <c r="K81" s="48"/>
    </row>
    <row r="82" spans="1:11" ht="12.95" customHeight="1" x14ac:dyDescent="0.25">
      <c r="A82" s="60" t="s">
        <v>87</v>
      </c>
      <c r="B82" s="50">
        <v>1193</v>
      </c>
      <c r="C82" s="61">
        <f t="shared" si="3"/>
        <v>0.62955145118733513</v>
      </c>
      <c r="D82" s="50">
        <v>702</v>
      </c>
      <c r="E82" s="62">
        <f t="shared" si="2"/>
        <v>0.37044854881266492</v>
      </c>
      <c r="F82" s="68">
        <f>D82/B82</f>
        <v>0.58843252305113158</v>
      </c>
      <c r="G82" s="32">
        <f>G83+G84+G85</f>
        <v>1895</v>
      </c>
      <c r="H82" s="54"/>
      <c r="J82" s="55"/>
      <c r="K82" s="55"/>
    </row>
    <row r="83" spans="1:11" ht="12.95" customHeight="1" x14ac:dyDescent="0.25">
      <c r="A83" s="10" t="s">
        <v>88</v>
      </c>
      <c r="B83" s="11">
        <v>783</v>
      </c>
      <c r="C83" s="30">
        <f t="shared" si="3"/>
        <v>0.64075286415711952</v>
      </c>
      <c r="D83" s="11">
        <v>439</v>
      </c>
      <c r="E83" s="12">
        <f t="shared" si="2"/>
        <v>0.35924713584288054</v>
      </c>
      <c r="F83" s="56">
        <f t="shared" ref="F83:F85" si="10">D83/B83</f>
        <v>0.56066411238825031</v>
      </c>
      <c r="G83" s="14">
        <f t="shared" si="7"/>
        <v>1222</v>
      </c>
      <c r="J83" s="55"/>
      <c r="K83" s="55"/>
    </row>
    <row r="84" spans="1:11" ht="12.95" customHeight="1" x14ac:dyDescent="0.25">
      <c r="A84" s="10" t="s">
        <v>89</v>
      </c>
      <c r="B84" s="11">
        <v>153</v>
      </c>
      <c r="C84" s="30">
        <f t="shared" si="3"/>
        <v>0.67400881057268724</v>
      </c>
      <c r="D84" s="11">
        <v>74</v>
      </c>
      <c r="E84" s="12">
        <f t="shared" si="2"/>
        <v>0.32599118942731276</v>
      </c>
      <c r="F84" s="56">
        <f t="shared" si="10"/>
        <v>0.48366013071895425</v>
      </c>
      <c r="G84" s="14">
        <f t="shared" si="7"/>
        <v>227</v>
      </c>
      <c r="J84" s="55"/>
      <c r="K84" s="55"/>
    </row>
    <row r="85" spans="1:11" x14ac:dyDescent="0.25">
      <c r="A85" s="69" t="s">
        <v>90</v>
      </c>
      <c r="B85" s="70">
        <v>257</v>
      </c>
      <c r="C85" s="58">
        <f t="shared" si="3"/>
        <v>0.57623318385650224</v>
      </c>
      <c r="D85" s="70">
        <v>189</v>
      </c>
      <c r="E85" s="59">
        <f t="shared" si="2"/>
        <v>0.42376681614349776</v>
      </c>
      <c r="F85" s="56">
        <f t="shared" si="10"/>
        <v>0.7354085603112841</v>
      </c>
      <c r="G85" s="14">
        <f t="shared" si="7"/>
        <v>446</v>
      </c>
    </row>
    <row r="86" spans="1:11" ht="19.5" customHeight="1" x14ac:dyDescent="0.25">
      <c r="A86" s="60" t="s">
        <v>43</v>
      </c>
      <c r="B86" s="50">
        <v>33721</v>
      </c>
      <c r="C86" s="34">
        <f t="shared" si="3"/>
        <v>0.67129178030378434</v>
      </c>
      <c r="D86" s="50">
        <v>16512</v>
      </c>
      <c r="E86" s="33">
        <f t="shared" si="2"/>
        <v>0.32870821969621561</v>
      </c>
      <c r="F86" s="53">
        <f>D86/B86</f>
        <v>0.48966519379615076</v>
      </c>
      <c r="G86" s="32">
        <f>G45+G49+G53+G57+G62+G67+G73+G77+G82</f>
        <v>50233</v>
      </c>
      <c r="H86" s="71"/>
      <c r="I86" s="72"/>
    </row>
    <row r="87" spans="1:11" ht="25.5" customHeight="1" x14ac:dyDescent="0.25">
      <c r="A87" s="73" t="s">
        <v>91</v>
      </c>
      <c r="B87" s="74"/>
      <c r="C87" s="74"/>
      <c r="D87" s="74"/>
      <c r="E87" s="74"/>
      <c r="F87" s="74"/>
      <c r="G87" s="75"/>
    </row>
    <row r="89" spans="1:11" x14ac:dyDescent="0.25">
      <c r="B89" s="76"/>
      <c r="D89" s="76"/>
    </row>
    <row r="90" spans="1:11" x14ac:dyDescent="0.25">
      <c r="B90" s="77"/>
      <c r="D90" s="72"/>
    </row>
  </sheetData>
  <mergeCells count="20">
    <mergeCell ref="A87:G87"/>
    <mergeCell ref="A36:G36"/>
    <mergeCell ref="A40:G40"/>
    <mergeCell ref="A41:G41"/>
    <mergeCell ref="A42:G42"/>
    <mergeCell ref="A43:A44"/>
    <mergeCell ref="B43:F43"/>
    <mergeCell ref="G43:G44"/>
    <mergeCell ref="A13:G13"/>
    <mergeCell ref="A14:G14"/>
    <mergeCell ref="A15:A16"/>
    <mergeCell ref="B15:B16"/>
    <mergeCell ref="C15:C16"/>
    <mergeCell ref="D15:G15"/>
    <mergeCell ref="A1:G1"/>
    <mergeCell ref="A2:G2"/>
    <mergeCell ref="A3:G3"/>
    <mergeCell ref="A4:G4"/>
    <mergeCell ref="A9:G9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Linabel Luciano</dc:creator>
  <cp:lastModifiedBy>Linabel Luciano</cp:lastModifiedBy>
  <dcterms:created xsi:type="dcterms:W3CDTF">2018-01-26T12:31:16Z</dcterms:created>
  <dcterms:modified xsi:type="dcterms:W3CDTF">2018-01-26T15:37:38Z</dcterms:modified>
</cp:coreProperties>
</file>