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uciano\Desktop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I9" i="1"/>
  <c r="F9" i="1"/>
  <c r="G10" i="1" s="1"/>
  <c r="D9" i="1"/>
  <c r="E9" i="1" s="1"/>
  <c r="B9" i="1"/>
  <c r="J9" i="1" s="1"/>
  <c r="I8" i="1"/>
  <c r="F8" i="1"/>
  <c r="G8" i="1" s="1"/>
  <c r="D8" i="1"/>
  <c r="E8" i="1" s="1"/>
  <c r="B8" i="1"/>
  <c r="J8" i="1" s="1"/>
  <c r="C10" i="1" l="1"/>
  <c r="C8" i="1"/>
  <c r="C9" i="1"/>
  <c r="G9" i="1"/>
  <c r="E10" i="1"/>
</calcChain>
</file>

<file path=xl/sharedStrings.xml><?xml version="1.0" encoding="utf-8"?>
<sst xmlns="http://schemas.openxmlformats.org/spreadsheetml/2006/main" count="21" uniqueCount="18">
  <si>
    <t>I-COBERTURA DE AFILIACIÓN</t>
  </si>
  <si>
    <t>1.1-POBLACIÓN TOTAL AFILIADA POR RÉGIMEN Y PLAN</t>
  </si>
  <si>
    <t>Tabla No. 1.1</t>
  </si>
  <si>
    <t>Mes</t>
  </si>
  <si>
    <t>Población afiliada / Incremento %</t>
  </si>
  <si>
    <t>Total de afiliados</t>
  </si>
  <si>
    <t>Subsidiado</t>
  </si>
  <si>
    <t>Incremento Porcentual (1)</t>
  </si>
  <si>
    <t>Contributivo</t>
  </si>
  <si>
    <t xml:space="preserve">Plan Pensionados y  Jubilados </t>
  </si>
  <si>
    <t>Plan Especial de Salud</t>
  </si>
  <si>
    <t>Octubre</t>
  </si>
  <si>
    <t>Noviembre</t>
  </si>
  <si>
    <t>Diciembre</t>
  </si>
  <si>
    <r>
      <t xml:space="preserve">Fuente: </t>
    </r>
    <r>
      <rPr>
        <sz val="10"/>
        <color theme="1"/>
        <rFont val="Calibri"/>
        <family val="2"/>
        <scheme val="minor"/>
      </rPr>
      <t>Cartera de afiliados / data warehouse, Unidad de Gestión Estadística / Gerencia de Planificacón y Calidad. Fecha : 10/01/2019</t>
    </r>
  </si>
  <si>
    <t>1) El incremento porcentual se ha calculado con la siguiente formula: IP=(Vf-Vi)/Vi*100</t>
  </si>
  <si>
    <t xml:space="preserve">Seguro Nacional de Salud </t>
  </si>
  <si>
    <t xml:space="preserve">INCREMENTO PORCENTUAL DE LA POBLACIÓN AFILIADA A SeNaSa, SEGÚN RÉGIMEN, (Julio a Septiembre,  2018)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</si>
</sst>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B0F0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6" fillId="0" borderId="5" xfId="0" applyFont="1" applyBorder="1"/>
    <xf numFmtId="3" fontId="6" fillId="0" borderId="5" xfId="0" applyNumberFormat="1" applyFont="1" applyBorder="1"/>
    <xf numFmtId="10" fontId="6" fillId="0" borderId="5" xfId="1" applyNumberFormat="1" applyFont="1" applyBorder="1" applyAlignment="1"/>
    <xf numFmtId="10" fontId="6" fillId="0" borderId="5" xfId="1" applyNumberFormat="1" applyFont="1" applyBorder="1"/>
    <xf numFmtId="3" fontId="0" fillId="0" borderId="0" xfId="0" applyNumberFormat="1"/>
    <xf numFmtId="0" fontId="5" fillId="3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/>
    <xf numFmtId="3" fontId="8" fillId="0" borderId="0" xfId="0" applyNumberFormat="1" applyFont="1" applyFill="1" applyBorder="1"/>
    <xf numFmtId="9" fontId="8" fillId="0" borderId="0" xfId="1" applyFont="1" applyFill="1" applyBorder="1"/>
    <xf numFmtId="164" fontId="8" fillId="0" borderId="0" xfId="1" applyNumberFormat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3</xdr:row>
      <xdr:rowOff>133350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76375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acion%20%20Afiliaci&#243;n%20Octubre_Diciembre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Contributivo."/>
      <sheetName val="Subsidiado."/>
      <sheetName val="Subsidiado"/>
      <sheetName val="Contributivo"/>
      <sheetName val="Plan Especial"/>
      <sheetName val="Pensionados y Jubilados"/>
    </sheetNames>
    <sheetDataSet>
      <sheetData sheetId="0"/>
      <sheetData sheetId="1">
        <row r="7">
          <cell r="G7">
            <v>1152612</v>
          </cell>
        </row>
        <row r="8">
          <cell r="G8">
            <v>1161050</v>
          </cell>
        </row>
      </sheetData>
      <sheetData sheetId="2">
        <row r="7">
          <cell r="G7">
            <v>3574899</v>
          </cell>
        </row>
        <row r="8">
          <cell r="G8">
            <v>3554475</v>
          </cell>
        </row>
      </sheetData>
      <sheetData sheetId="3"/>
      <sheetData sheetId="4"/>
      <sheetData sheetId="5"/>
      <sheetData sheetId="6">
        <row r="6">
          <cell r="B6">
            <v>8907</v>
          </cell>
        </row>
        <row r="7">
          <cell r="B7">
            <v>8880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M7" sqref="M7"/>
    </sheetView>
  </sheetViews>
  <sheetFormatPr baseColWidth="10" defaultRowHeight="15" x14ac:dyDescent="0.25"/>
  <sheetData>
    <row r="1" spans="1:10" ht="18.75" x14ac:dyDescent="0.3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8.5" x14ac:dyDescent="0.4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1" x14ac:dyDescent="0.3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x14ac:dyDescent="0.2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16" t="s">
        <v>17</v>
      </c>
      <c r="B5" s="17"/>
      <c r="C5" s="17"/>
      <c r="D5" s="17"/>
      <c r="E5" s="17"/>
      <c r="F5" s="17"/>
      <c r="G5" s="17"/>
      <c r="H5" s="17"/>
      <c r="I5" s="17"/>
      <c r="J5" s="18"/>
    </row>
    <row r="6" spans="1:10" x14ac:dyDescent="0.25">
      <c r="A6" s="19" t="s">
        <v>3</v>
      </c>
      <c r="B6" s="20" t="s">
        <v>4</v>
      </c>
      <c r="C6" s="21"/>
      <c r="D6" s="21"/>
      <c r="E6" s="21"/>
      <c r="F6" s="21"/>
      <c r="G6" s="21"/>
      <c r="H6" s="21"/>
      <c r="I6" s="22"/>
      <c r="J6" s="19" t="s">
        <v>5</v>
      </c>
    </row>
    <row r="7" spans="1:10" ht="38.25" x14ac:dyDescent="0.25">
      <c r="A7" s="19"/>
      <c r="B7" s="6" t="s">
        <v>6</v>
      </c>
      <c r="C7" s="6" t="s">
        <v>7</v>
      </c>
      <c r="D7" s="6" t="s">
        <v>8</v>
      </c>
      <c r="E7" s="6" t="s">
        <v>7</v>
      </c>
      <c r="F7" s="6" t="s">
        <v>9</v>
      </c>
      <c r="G7" s="6" t="s">
        <v>7</v>
      </c>
      <c r="H7" s="6" t="s">
        <v>10</v>
      </c>
      <c r="I7" s="6" t="s">
        <v>7</v>
      </c>
      <c r="J7" s="19"/>
    </row>
    <row r="8" spans="1:10" x14ac:dyDescent="0.25">
      <c r="A8" s="1" t="s">
        <v>11</v>
      </c>
      <c r="B8" s="2">
        <f>[1]Subsidiado.!G7</f>
        <v>3574899</v>
      </c>
      <c r="C8" s="3">
        <f>(B8-3551937)/B8</f>
        <v>6.4231185272646861E-3</v>
      </c>
      <c r="D8" s="2">
        <f>'[1]Contributivo.'!G7</f>
        <v>1152612</v>
      </c>
      <c r="E8" s="3">
        <f>(D8-1079413)/D8</f>
        <v>6.3507060485228334E-2</v>
      </c>
      <c r="F8" s="2">
        <f>'[1]Pensionados y Jubilados'!B6</f>
        <v>8907</v>
      </c>
      <c r="G8" s="3">
        <f>(F8-9049)/F8</f>
        <v>-1.594251712136522E-2</v>
      </c>
      <c r="H8" s="2">
        <v>52531</v>
      </c>
      <c r="I8" s="3">
        <f>(H8-52182)/H8</f>
        <v>6.6436961032533175E-3</v>
      </c>
      <c r="J8" s="2">
        <f>B8+D8+F8+H8</f>
        <v>4788949</v>
      </c>
    </row>
    <row r="9" spans="1:10" x14ac:dyDescent="0.25">
      <c r="A9" s="1" t="s">
        <v>12</v>
      </c>
      <c r="B9" s="2">
        <f>[1]Subsidiado.!G8</f>
        <v>3554475</v>
      </c>
      <c r="C9" s="4">
        <f>((B9-B8)/B8)</f>
        <v>-5.7131684000023501E-3</v>
      </c>
      <c r="D9" s="2">
        <f>'[1]Contributivo.'!G8</f>
        <v>1161050</v>
      </c>
      <c r="E9" s="4">
        <f>((D9-D8)/D8)</f>
        <v>7.3207636221035354E-3</v>
      </c>
      <c r="F9" s="2">
        <f>'[1]Pensionados y Jubilados'!B7</f>
        <v>8880</v>
      </c>
      <c r="G9" s="4">
        <f>((F9-F8)/F8)</f>
        <v>-3.0313236780060626E-3</v>
      </c>
      <c r="H9" s="2">
        <v>53385</v>
      </c>
      <c r="I9" s="4">
        <f>((H9-H8)/H8)</f>
        <v>1.6257067255525309E-2</v>
      </c>
      <c r="J9" s="2">
        <f>B9+D9+F9+H9</f>
        <v>4777790</v>
      </c>
    </row>
    <row r="10" spans="1:10" ht="21" customHeight="1" x14ac:dyDescent="0.25">
      <c r="A10" s="1" t="s">
        <v>13</v>
      </c>
      <c r="B10" s="2">
        <v>3605958</v>
      </c>
      <c r="C10" s="4">
        <f>((B10-B9)/B9)</f>
        <v>1.4483995526765556E-2</v>
      </c>
      <c r="D10" s="2">
        <v>1179307</v>
      </c>
      <c r="E10" s="4">
        <f>((D10-D9)/D9)</f>
        <v>1.5724559665819732E-2</v>
      </c>
      <c r="F10" s="2">
        <v>8890</v>
      </c>
      <c r="G10" s="4">
        <f>((F10-F9)/F9)</f>
        <v>1.1261261261261261E-3</v>
      </c>
      <c r="H10" s="2">
        <v>54349</v>
      </c>
      <c r="I10" s="4">
        <f>((H10-H9)/H9)</f>
        <v>1.8057506790296898E-2</v>
      </c>
      <c r="J10" s="2">
        <f>+H10+B10+D10+F10</f>
        <v>4848504</v>
      </c>
    </row>
    <row r="11" spans="1:10" x14ac:dyDescent="0.25">
      <c r="A11" s="7" t="s">
        <v>14</v>
      </c>
      <c r="B11" s="8"/>
      <c r="C11" s="8"/>
      <c r="D11" s="8"/>
      <c r="E11" s="8"/>
      <c r="F11" s="8"/>
      <c r="G11" s="8"/>
      <c r="H11" s="8"/>
      <c r="I11" s="8"/>
      <c r="J11" s="9"/>
    </row>
    <row r="12" spans="1:10" ht="12.75" customHeight="1" x14ac:dyDescent="0.25">
      <c r="A12" s="10" t="s">
        <v>15</v>
      </c>
      <c r="B12" s="11"/>
      <c r="C12" s="11"/>
      <c r="D12" s="11"/>
      <c r="E12" s="11"/>
      <c r="F12" s="11"/>
      <c r="G12" s="11"/>
      <c r="H12" s="11"/>
      <c r="I12" s="11"/>
      <c r="J12" s="12"/>
    </row>
    <row r="13" spans="1:10" x14ac:dyDescent="0.25">
      <c r="A13" s="24"/>
      <c r="B13" s="25"/>
      <c r="C13" s="26"/>
      <c r="D13" s="25"/>
      <c r="E13" s="26"/>
      <c r="F13" s="25"/>
      <c r="G13" s="27"/>
      <c r="H13" s="27"/>
      <c r="I13" s="27"/>
      <c r="J13" s="25"/>
    </row>
    <row r="14" spans="1:10" x14ac:dyDescent="0.25">
      <c r="B14" s="5"/>
      <c r="D14" s="5"/>
    </row>
    <row r="15" spans="1:10" x14ac:dyDescent="0.25">
      <c r="C15" s="5"/>
    </row>
  </sheetData>
  <mergeCells count="10">
    <mergeCell ref="A11:J11"/>
    <mergeCell ref="A12:J12"/>
    <mergeCell ref="A1:J1"/>
    <mergeCell ref="A2:J2"/>
    <mergeCell ref="A3:J3"/>
    <mergeCell ref="A4:J4"/>
    <mergeCell ref="A5:J5"/>
    <mergeCell ref="A6:A7"/>
    <mergeCell ref="B6:I6"/>
    <mergeCell ref="J6:J7"/>
  </mergeCells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Linabel Luciano</dc:creator>
  <cp:lastModifiedBy>Linabel Luciano</cp:lastModifiedBy>
  <cp:lastPrinted>2019-02-08T12:38:40Z</cp:lastPrinted>
  <dcterms:created xsi:type="dcterms:W3CDTF">2019-01-14T20:08:25Z</dcterms:created>
  <dcterms:modified xsi:type="dcterms:W3CDTF">2019-02-08T12:38:57Z</dcterms:modified>
</cp:coreProperties>
</file>