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C87" i="1" s="1"/>
  <c r="F87" i="1"/>
  <c r="E87" i="1"/>
  <c r="G86" i="1"/>
  <c r="C86" i="1" s="1"/>
  <c r="F86" i="1"/>
  <c r="E86" i="1"/>
  <c r="G85" i="1"/>
  <c r="C85" i="1" s="1"/>
  <c r="F85" i="1"/>
  <c r="E85" i="1"/>
  <c r="G84" i="1"/>
  <c r="D84" i="1"/>
  <c r="B84" i="1"/>
  <c r="B88" i="1" s="1"/>
  <c r="C88" i="1" s="1"/>
  <c r="G83" i="1"/>
  <c r="F83" i="1"/>
  <c r="E83" i="1"/>
  <c r="C83" i="1"/>
  <c r="G82" i="1"/>
  <c r="F82" i="1"/>
  <c r="E82" i="1"/>
  <c r="C82" i="1"/>
  <c r="G81" i="1"/>
  <c r="F81" i="1"/>
  <c r="E81" i="1"/>
  <c r="C81" i="1"/>
  <c r="G80" i="1"/>
  <c r="F80" i="1"/>
  <c r="E80" i="1"/>
  <c r="C80" i="1"/>
  <c r="G79" i="1"/>
  <c r="D79" i="1"/>
  <c r="B79" i="1"/>
  <c r="G78" i="1"/>
  <c r="E78" i="1" s="1"/>
  <c r="F78" i="1"/>
  <c r="C78" i="1"/>
  <c r="G77" i="1"/>
  <c r="E77" i="1" s="1"/>
  <c r="F77" i="1"/>
  <c r="C77" i="1"/>
  <c r="G76" i="1"/>
  <c r="E76" i="1" s="1"/>
  <c r="F76" i="1"/>
  <c r="C76" i="1"/>
  <c r="G75" i="1"/>
  <c r="D75" i="1"/>
  <c r="B75" i="1"/>
  <c r="G74" i="1"/>
  <c r="E74" i="1" s="1"/>
  <c r="F74" i="1"/>
  <c r="G73" i="1"/>
  <c r="E73" i="1" s="1"/>
  <c r="F73" i="1"/>
  <c r="G72" i="1"/>
  <c r="E72" i="1" s="1"/>
  <c r="F72" i="1"/>
  <c r="G71" i="1"/>
  <c r="E71" i="1" s="1"/>
  <c r="F71" i="1"/>
  <c r="G70" i="1"/>
  <c r="E70" i="1" s="1"/>
  <c r="F70" i="1"/>
  <c r="G69" i="1"/>
  <c r="D69" i="1"/>
  <c r="B69" i="1"/>
  <c r="G68" i="1"/>
  <c r="F68" i="1"/>
  <c r="E68" i="1"/>
  <c r="C68" i="1"/>
  <c r="G67" i="1"/>
  <c r="F67" i="1"/>
  <c r="E67" i="1"/>
  <c r="C67" i="1"/>
  <c r="G66" i="1"/>
  <c r="F66" i="1"/>
  <c r="E66" i="1"/>
  <c r="C66" i="1"/>
  <c r="G65" i="1"/>
  <c r="F65" i="1"/>
  <c r="E65" i="1"/>
  <c r="C65" i="1"/>
  <c r="G64" i="1"/>
  <c r="D64" i="1"/>
  <c r="D88" i="1" s="1"/>
  <c r="B64" i="1"/>
  <c r="G63" i="1"/>
  <c r="F63" i="1"/>
  <c r="E63" i="1"/>
  <c r="C63" i="1"/>
  <c r="G62" i="1"/>
  <c r="F62" i="1"/>
  <c r="E62" i="1"/>
  <c r="C62" i="1"/>
  <c r="G61" i="1"/>
  <c r="F61" i="1"/>
  <c r="E61" i="1"/>
  <c r="C61" i="1"/>
  <c r="G60" i="1"/>
  <c r="F60" i="1"/>
  <c r="E60" i="1"/>
  <c r="C60" i="1"/>
  <c r="G59" i="1"/>
  <c r="D59" i="1"/>
  <c r="B59" i="1"/>
  <c r="G58" i="1"/>
  <c r="E58" i="1" s="1"/>
  <c r="F58" i="1"/>
  <c r="C58" i="1"/>
  <c r="G57" i="1"/>
  <c r="E57" i="1" s="1"/>
  <c r="F57" i="1"/>
  <c r="C57" i="1"/>
  <c r="G56" i="1"/>
  <c r="E56" i="1" s="1"/>
  <c r="F56" i="1"/>
  <c r="C56" i="1"/>
  <c r="G55" i="1"/>
  <c r="D55" i="1"/>
  <c r="B55" i="1"/>
  <c r="G54" i="1"/>
  <c r="E54" i="1" s="1"/>
  <c r="F54" i="1"/>
  <c r="G53" i="1"/>
  <c r="E53" i="1" s="1"/>
  <c r="F53" i="1"/>
  <c r="G52" i="1"/>
  <c r="E52" i="1" s="1"/>
  <c r="F52" i="1"/>
  <c r="G51" i="1"/>
  <c r="D51" i="1"/>
  <c r="B51" i="1"/>
  <c r="G50" i="1"/>
  <c r="C50" i="1" s="1"/>
  <c r="F50" i="1"/>
  <c r="E50" i="1"/>
  <c r="G49" i="1"/>
  <c r="C49" i="1" s="1"/>
  <c r="F49" i="1"/>
  <c r="E49" i="1"/>
  <c r="G48" i="1"/>
  <c r="C48" i="1" s="1"/>
  <c r="F48" i="1"/>
  <c r="E48" i="1"/>
  <c r="G47" i="1"/>
  <c r="G88" i="1" s="1"/>
  <c r="D47" i="1"/>
  <c r="B47" i="1"/>
  <c r="F37" i="1"/>
  <c r="G37" i="1" s="1"/>
  <c r="E37" i="1"/>
  <c r="D37" i="1"/>
  <c r="B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C37" i="1" s="1"/>
  <c r="G9" i="1"/>
  <c r="F9" i="1"/>
  <c r="E9" i="1"/>
  <c r="C9" i="1"/>
  <c r="G8" i="1"/>
  <c r="F8" i="1"/>
  <c r="E8" i="1"/>
  <c r="C8" i="1"/>
  <c r="G7" i="1"/>
  <c r="F7" i="1"/>
  <c r="E7" i="1"/>
  <c r="C7" i="1"/>
  <c r="F88" i="1" l="1"/>
  <c r="E88" i="1"/>
  <c r="C52" i="1"/>
  <c r="C53" i="1"/>
  <c r="C54" i="1"/>
  <c r="C70" i="1"/>
  <c r="C71" i="1"/>
  <c r="C72" i="1"/>
  <c r="C73" i="1"/>
  <c r="C74" i="1"/>
</calcChain>
</file>

<file path=xl/sharedStrings.xml><?xml version="1.0" encoding="utf-8"?>
<sst xmlns="http://schemas.openxmlformats.org/spreadsheetml/2006/main" count="102" uniqueCount="94">
  <si>
    <t>TITULARES Y DEPENDIENTES</t>
  </si>
  <si>
    <t>Tabla No. 1.5</t>
  </si>
  <si>
    <t>Mes</t>
  </si>
  <si>
    <t>Titular</t>
  </si>
  <si>
    <t>%</t>
  </si>
  <si>
    <t>Dependiente</t>
  </si>
  <si>
    <t>Relación de Dependencia</t>
  </si>
  <si>
    <t>Total de afiliados</t>
  </si>
  <si>
    <t>Octubre</t>
  </si>
  <si>
    <t>Noviembre</t>
  </si>
  <si>
    <t>Diciembre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</si>
  <si>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</si>
  <si>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POBLACIÓN AFILIADA, SEGÚN SEXO Y EDAD</t>
  </si>
  <si>
    <t>Tabla No. 1.6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</si>
  <si>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</si>
  <si>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</si>
  <si>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</si>
  <si>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</si>
  <si>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</si>
  <si>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</si>
  <si>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</si>
  <si>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</si>
  <si>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De 0 a 1 año</t>
  </si>
  <si>
    <t>De 2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</si>
  <si>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</si>
  <si>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</si>
  <si>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</si>
  <si>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</si>
  <si>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</si>
  <si>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</si>
  <si>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</si>
  <si>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</si>
  <si>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</si>
  <si>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</si>
  <si>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</si>
  <si>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</si>
  <si>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</si>
  <si>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</si>
  <si>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</si>
  <si>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</si>
  <si>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85 o mas</t>
  </si>
  <si>
    <t>Total general</t>
  </si>
  <si>
    <t>POBLACIÓN AFILIADA, SEGÚN REGIÓN DE SALUD Y PROVINCIA</t>
  </si>
  <si>
    <t>Tabla No. 1.7</t>
  </si>
  <si>
    <t>Región</t>
  </si>
  <si>
    <t>Afiliados</t>
  </si>
  <si>
    <t>Relación de dependencia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</si>
  <si>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</si>
  <si>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</si>
  <si>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</si>
  <si>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</si>
  <si>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</si>
  <si>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</si>
  <si>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</si>
  <si>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Jose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</si>
  <si>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</si>
  <si>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</si>
  <si>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</si>
  <si>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</si>
  <si>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</si>
  <si>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</si>
  <si>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</si>
  <si>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</si>
  <si>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</si>
  <si>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</si>
  <si>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</si>
  <si>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</si>
  <si>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</si>
  <si>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</si>
  <si>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</si>
  <si>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</si>
  <si>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</si>
  <si>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</si>
  <si>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</si>
  <si>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Macoris</t>
  </si>
  <si>
    <t>REGIÓN VI</t>
  </si>
  <si>
    <t>Azua</t>
  </si>
  <si>
    <t>Elias Piña</t>
  </si>
  <si>
    <t>San Juan De La Maguana</t>
  </si>
  <si>
    <t>REGIÓN VII</t>
  </si>
  <si>
    <t>Dajabon</t>
  </si>
  <si>
    <t>Montecristi</t>
  </si>
  <si>
    <t>Santiago Rodriguez</t>
  </si>
  <si>
    <t>Valverde</t>
  </si>
  <si>
    <t>REGIÓN VIII</t>
  </si>
  <si>
    <t>La Vega</t>
  </si>
  <si>
    <t>Monseñor Nouel</t>
  </si>
  <si>
    <t>Sanchez Ramirez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</si>
  <si>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 Cartera de afiliados / data warehouse, Unidad de Gestión Estadística / Gerencia de Planificación y Calidad.</t>
    </r>
  </si>
  <si>
    <t xml:space="preserve">Seguro Nacional de Salud </t>
  </si>
  <si>
    <t>POBLACIÓN AFILIADO AL RÉGIMEN PLAN ESPECIAL DE PENSIONADOS DE SALUD, SEGÚN SEXO Y EDAD (a Diciembre, 2018)</t>
  </si>
  <si>
    <t xml:space="preserve">POBLACIÓN AFILIADA AL RÉGIMEN PLAN ESPECIAL DE PENSIONADOS DE SALUD, SEGÚN TIPO DE AFILIADO POR REGIÓN Y PROVINCIA  ( a Diciembre,2018)                 </t>
  </si>
  <si>
    <t xml:space="preserve"> TIPO DE AFILIADO AL RÉGIMEN PLAN ESPECIAL DE PENSIONADOS DE SALUD, SEGÚN RELACIÓN DE DEPENDENCIA, (octubre a Diciembre, 2018)</t>
  </si>
  <si>
    <t xml:space="preserve"> 1.3-POBLACIÓN AFILIADA AL RÉGIMEN PLAN                                                                                 ESPECIAL DE PENSIONADOS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</si>
</sst>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4" xfId="0" applyFont="1" applyBorder="1"/>
    <xf numFmtId="164" fontId="5" fillId="0" borderId="4" xfId="1" applyNumberFormat="1" applyFont="1" applyBorder="1"/>
    <xf numFmtId="9" fontId="5" fillId="0" borderId="4" xfId="2" applyFont="1" applyBorder="1"/>
    <xf numFmtId="4" fontId="5" fillId="0" borderId="4" xfId="0" applyNumberFormat="1" applyFont="1" applyBorder="1"/>
    <xf numFmtId="3" fontId="5" fillId="0" borderId="4" xfId="0" applyNumberFormat="1" applyFont="1" applyBorder="1"/>
    <xf numFmtId="9" fontId="5" fillId="0" borderId="4" xfId="2" applyNumberFormat="1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Border="1"/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/>
    <xf numFmtId="9" fontId="4" fillId="2" borderId="4" xfId="2" applyFont="1" applyFill="1" applyBorder="1"/>
    <xf numFmtId="165" fontId="4" fillId="2" borderId="4" xfId="2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2" borderId="9" xfId="0" applyFont="1" applyFill="1" applyBorder="1"/>
    <xf numFmtId="164" fontId="4" fillId="2" borderId="4" xfId="1" applyNumberFormat="1" applyFont="1" applyFill="1" applyBorder="1"/>
    <xf numFmtId="165" fontId="4" fillId="2" borderId="11" xfId="2" applyNumberFormat="1" applyFont="1" applyFill="1" applyBorder="1"/>
    <xf numFmtId="9" fontId="4" fillId="2" borderId="11" xfId="2" applyFont="1" applyFill="1" applyBorder="1"/>
    <xf numFmtId="2" fontId="4" fillId="2" borderId="11" xfId="0" applyNumberFormat="1" applyFont="1" applyFill="1" applyBorder="1"/>
    <xf numFmtId="2" fontId="5" fillId="0" borderId="4" xfId="0" applyNumberFormat="1" applyFont="1" applyBorder="1"/>
    <xf numFmtId="0" fontId="5" fillId="0" borderId="8" xfId="0" applyFont="1" applyBorder="1"/>
    <xf numFmtId="0" fontId="4" fillId="2" borderId="4" xfId="0" applyFont="1" applyFill="1" applyBorder="1"/>
    <xf numFmtId="165" fontId="4" fillId="2" borderId="7" xfId="2" applyNumberFormat="1" applyFont="1" applyFill="1" applyBorder="1"/>
    <xf numFmtId="9" fontId="4" fillId="2" borderId="7" xfId="2" applyFont="1" applyFill="1" applyBorder="1"/>
    <xf numFmtId="0" fontId="5" fillId="0" borderId="9" xfId="0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2" fontId="4" fillId="2" borderId="7" xfId="0" applyNumberFormat="1" applyFont="1" applyFill="1" applyBorder="1"/>
    <xf numFmtId="0" fontId="6" fillId="0" borderId="10" xfId="0" applyFont="1" applyBorder="1"/>
    <xf numFmtId="3" fontId="7" fillId="0" borderId="0" xfId="0" applyNumberFormat="1" applyFont="1"/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L5" sqref="L5"/>
    </sheetView>
  </sheetViews>
  <sheetFormatPr baseColWidth="10" defaultRowHeight="15" x14ac:dyDescent="0.25"/>
  <cols>
    <col min="1" max="1" width="16.42578125" bestFit="1" customWidth="1"/>
    <col min="2" max="2" width="7.5703125" bestFit="1" customWidth="1"/>
    <col min="3" max="3" width="9" bestFit="1" customWidth="1"/>
    <col min="4" max="4" width="11.28515625" bestFit="1" customWidth="1"/>
    <col min="5" max="5" width="7.42578125" bestFit="1" customWidth="1"/>
    <col min="6" max="6" width="11" customWidth="1"/>
    <col min="7" max="7" width="30.42578125" customWidth="1"/>
  </cols>
  <sheetData>
    <row r="1" spans="1:7" ht="18.75" x14ac:dyDescent="0.3">
      <c r="A1" s="46" t="s">
        <v>89</v>
      </c>
      <c r="B1" s="46"/>
      <c r="C1" s="46"/>
      <c r="D1" s="46"/>
      <c r="E1" s="46"/>
      <c r="F1" s="46"/>
      <c r="G1" s="46"/>
    </row>
    <row r="2" spans="1:7" ht="41.25" customHeight="1" x14ac:dyDescent="0.25">
      <c r="A2" s="66" t="s">
        <v>93</v>
      </c>
      <c r="B2" s="66"/>
      <c r="C2" s="66"/>
      <c r="D2" s="66"/>
      <c r="E2" s="66"/>
      <c r="F2" s="66"/>
      <c r="G2" s="66"/>
    </row>
    <row r="3" spans="1:7" ht="21" x14ac:dyDescent="0.25">
      <c r="A3" s="38" t="s">
        <v>0</v>
      </c>
      <c r="B3" s="38"/>
      <c r="C3" s="38"/>
      <c r="D3" s="38"/>
      <c r="E3" s="38"/>
      <c r="F3" s="38"/>
      <c r="G3" s="38"/>
    </row>
    <row r="4" spans="1:7" x14ac:dyDescent="0.25">
      <c r="A4" s="39" t="s">
        <v>1</v>
      </c>
      <c r="B4" s="39"/>
      <c r="C4" s="39"/>
      <c r="D4" s="39"/>
      <c r="E4" s="39"/>
      <c r="F4" s="39"/>
      <c r="G4" s="39"/>
    </row>
    <row r="5" spans="1:7" ht="31.5" customHeight="1" x14ac:dyDescent="0.25">
      <c r="A5" s="58" t="s">
        <v>92</v>
      </c>
      <c r="B5" s="59"/>
      <c r="C5" s="59"/>
      <c r="D5" s="59"/>
      <c r="E5" s="59"/>
      <c r="F5" s="59"/>
      <c r="G5" s="60"/>
    </row>
    <row r="6" spans="1:7" ht="38.25" x14ac:dyDescent="0.25">
      <c r="A6" s="35" t="s">
        <v>2</v>
      </c>
      <c r="B6" s="35" t="s">
        <v>3</v>
      </c>
      <c r="C6" s="35" t="s">
        <v>4</v>
      </c>
      <c r="D6" s="35" t="s">
        <v>5</v>
      </c>
      <c r="E6" s="35" t="s">
        <v>4</v>
      </c>
      <c r="F6" s="37" t="s">
        <v>6</v>
      </c>
      <c r="G6" s="37" t="s">
        <v>7</v>
      </c>
    </row>
    <row r="7" spans="1:7" x14ac:dyDescent="0.25">
      <c r="A7" s="1" t="s">
        <v>8</v>
      </c>
      <c r="B7" s="2">
        <v>33922</v>
      </c>
      <c r="C7" s="3">
        <f>B7/G7</f>
        <v>0.64575203213340693</v>
      </c>
      <c r="D7" s="2">
        <v>18609</v>
      </c>
      <c r="E7" s="3">
        <f>D7/G7</f>
        <v>0.35424796786659307</v>
      </c>
      <c r="F7" s="4">
        <f>D7/B7</f>
        <v>0.54858204115323383</v>
      </c>
      <c r="G7" s="5">
        <f>B7+D7</f>
        <v>52531</v>
      </c>
    </row>
    <row r="8" spans="1:7" x14ac:dyDescent="0.25">
      <c r="A8" s="1" t="s">
        <v>9</v>
      </c>
      <c r="B8" s="2">
        <v>34389</v>
      </c>
      <c r="C8" s="3">
        <f>B8/G8</f>
        <v>0.64416971059286321</v>
      </c>
      <c r="D8" s="2">
        <v>18996</v>
      </c>
      <c r="E8" s="3">
        <f>D8/G8</f>
        <v>0.35583028940713685</v>
      </c>
      <c r="F8" s="4">
        <f>D8/B8</f>
        <v>0.5523859373636919</v>
      </c>
      <c r="G8" s="5">
        <f>B8+D8</f>
        <v>53385</v>
      </c>
    </row>
    <row r="9" spans="1:7" x14ac:dyDescent="0.25">
      <c r="A9" s="1" t="s">
        <v>10</v>
      </c>
      <c r="B9" s="2">
        <v>34404</v>
      </c>
      <c r="C9" s="6">
        <f>B9/G9</f>
        <v>0.64260898800851729</v>
      </c>
      <c r="D9" s="2">
        <v>19134</v>
      </c>
      <c r="E9" s="6">
        <f>D9/G9</f>
        <v>0.35739101199148271</v>
      </c>
      <c r="F9" s="4">
        <f>D9/B9</f>
        <v>0.55615626089989534</v>
      </c>
      <c r="G9" s="5">
        <f>B9+D9</f>
        <v>53538</v>
      </c>
    </row>
    <row r="10" spans="1:7" ht="60" customHeight="1" x14ac:dyDescent="0.25">
      <c r="A10" s="40" t="s">
        <v>11</v>
      </c>
      <c r="B10" s="41"/>
      <c r="C10" s="41"/>
      <c r="D10" s="41"/>
      <c r="E10" s="41"/>
      <c r="F10" s="41"/>
      <c r="G10" s="42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ht="21" x14ac:dyDescent="0.35">
      <c r="A13" s="61" t="s">
        <v>12</v>
      </c>
      <c r="B13" s="61"/>
      <c r="C13" s="61"/>
      <c r="D13" s="61"/>
      <c r="E13" s="61"/>
      <c r="F13" s="61"/>
      <c r="G13" s="61"/>
    </row>
    <row r="14" spans="1:7" x14ac:dyDescent="0.25">
      <c r="A14" s="39" t="s">
        <v>13</v>
      </c>
      <c r="B14" s="39"/>
      <c r="C14" s="39"/>
      <c r="D14" s="39"/>
      <c r="E14" s="39"/>
      <c r="F14" s="39"/>
      <c r="G14" s="39"/>
    </row>
    <row r="15" spans="1:7" ht="26.25" customHeight="1" x14ac:dyDescent="0.25">
      <c r="A15" s="62" t="s">
        <v>90</v>
      </c>
      <c r="B15" s="63"/>
      <c r="C15" s="63"/>
      <c r="D15" s="63"/>
      <c r="E15" s="63"/>
      <c r="F15" s="63"/>
      <c r="G15" s="64"/>
    </row>
    <row r="16" spans="1:7" x14ac:dyDescent="0.25">
      <c r="A16" s="56" t="s">
        <v>14</v>
      </c>
      <c r="B16" s="50" t="s">
        <v>15</v>
      </c>
      <c r="C16" s="57" t="s">
        <v>16</v>
      </c>
      <c r="D16" s="50" t="s">
        <v>17</v>
      </c>
      <c r="E16" s="50"/>
      <c r="F16" s="50"/>
      <c r="G16" s="50"/>
    </row>
    <row r="17" spans="1:7" x14ac:dyDescent="0.25">
      <c r="A17" s="55"/>
      <c r="B17" s="50"/>
      <c r="C17" s="57"/>
      <c r="D17" s="35" t="s">
        <v>18</v>
      </c>
      <c r="E17" s="35" t="s">
        <v>19</v>
      </c>
      <c r="F17" s="35" t="s">
        <v>20</v>
      </c>
      <c r="G17" s="35" t="s">
        <v>21</v>
      </c>
    </row>
    <row r="18" spans="1:7" x14ac:dyDescent="0.25">
      <c r="A18" s="9" t="s">
        <v>22</v>
      </c>
      <c r="B18" s="5">
        <v>88</v>
      </c>
      <c r="C18" s="10">
        <f>B18/B37</f>
        <v>1.6436923306810116E-3</v>
      </c>
      <c r="D18" s="5">
        <v>48</v>
      </c>
      <c r="E18" s="10">
        <f>D18/B18</f>
        <v>0.54545454545454541</v>
      </c>
      <c r="F18" s="5">
        <v>40</v>
      </c>
      <c r="G18" s="10">
        <f>F18/B18</f>
        <v>0.45454545454545453</v>
      </c>
    </row>
    <row r="19" spans="1:7" x14ac:dyDescent="0.25">
      <c r="A19" s="9" t="s">
        <v>23</v>
      </c>
      <c r="B19" s="5">
        <v>450</v>
      </c>
      <c r="C19" s="10">
        <f>B19/B37</f>
        <v>8.4052448728006279E-3</v>
      </c>
      <c r="D19" s="5">
        <v>222</v>
      </c>
      <c r="E19" s="10">
        <f t="shared" ref="E19:E36" si="0">D19/B19</f>
        <v>0.49333333333333335</v>
      </c>
      <c r="F19" s="5">
        <v>228</v>
      </c>
      <c r="G19" s="10">
        <f t="shared" ref="G19:G36" si="1">F19/B19</f>
        <v>0.50666666666666671</v>
      </c>
    </row>
    <row r="20" spans="1:7" x14ac:dyDescent="0.25">
      <c r="A20" s="9" t="s">
        <v>24</v>
      </c>
      <c r="B20" s="5">
        <v>1443</v>
      </c>
      <c r="C20" s="10">
        <f>B20/B37</f>
        <v>2.6952818558780678E-2</v>
      </c>
      <c r="D20" s="5">
        <v>729</v>
      </c>
      <c r="E20" s="10">
        <f t="shared" si="0"/>
        <v>0.50519750519750517</v>
      </c>
      <c r="F20" s="5">
        <v>714</v>
      </c>
      <c r="G20" s="10">
        <f t="shared" si="1"/>
        <v>0.49480249480249483</v>
      </c>
    </row>
    <row r="21" spans="1:7" x14ac:dyDescent="0.25">
      <c r="A21" s="9" t="s">
        <v>25</v>
      </c>
      <c r="B21" s="5">
        <v>2396</v>
      </c>
      <c r="C21" s="10">
        <f>B21/B37</f>
        <v>4.4753259367178451E-2</v>
      </c>
      <c r="D21" s="5">
        <v>1175</v>
      </c>
      <c r="E21" s="10">
        <f t="shared" si="0"/>
        <v>0.4904006677796327</v>
      </c>
      <c r="F21" s="5">
        <v>1221</v>
      </c>
      <c r="G21" s="10">
        <f t="shared" si="1"/>
        <v>0.50959933222036724</v>
      </c>
    </row>
    <row r="22" spans="1:7" x14ac:dyDescent="0.25">
      <c r="A22" s="9" t="s">
        <v>26</v>
      </c>
      <c r="B22" s="5">
        <v>4148</v>
      </c>
      <c r="C22" s="10">
        <f>B22/B37</f>
        <v>7.7477679405282232E-2</v>
      </c>
      <c r="D22" s="5">
        <v>2142</v>
      </c>
      <c r="E22" s="10">
        <f t="shared" si="0"/>
        <v>0.51639344262295084</v>
      </c>
      <c r="F22" s="5">
        <v>2006</v>
      </c>
      <c r="G22" s="10">
        <f t="shared" si="1"/>
        <v>0.48360655737704916</v>
      </c>
    </row>
    <row r="23" spans="1:7" x14ac:dyDescent="0.25">
      <c r="A23" s="9" t="s">
        <v>27</v>
      </c>
      <c r="B23" s="5">
        <v>1464</v>
      </c>
      <c r="C23" s="10">
        <f>B23/B37</f>
        <v>2.7345063319511375E-2</v>
      </c>
      <c r="D23" s="5">
        <v>855</v>
      </c>
      <c r="E23" s="10">
        <f t="shared" si="0"/>
        <v>0.58401639344262291</v>
      </c>
      <c r="F23" s="5">
        <v>609</v>
      </c>
      <c r="G23" s="10">
        <f t="shared" si="1"/>
        <v>0.41598360655737704</v>
      </c>
    </row>
    <row r="24" spans="1:7" x14ac:dyDescent="0.25">
      <c r="A24" s="9" t="s">
        <v>28</v>
      </c>
      <c r="B24" s="5">
        <v>458</v>
      </c>
      <c r="C24" s="10">
        <f>B24/B37</f>
        <v>8.5546714483170829E-3</v>
      </c>
      <c r="D24" s="5">
        <v>314</v>
      </c>
      <c r="E24" s="10">
        <f t="shared" si="0"/>
        <v>0.68558951965065507</v>
      </c>
      <c r="F24" s="5">
        <v>144</v>
      </c>
      <c r="G24" s="10">
        <f t="shared" si="1"/>
        <v>0.31441048034934499</v>
      </c>
    </row>
    <row r="25" spans="1:7" x14ac:dyDescent="0.25">
      <c r="A25" s="9" t="s">
        <v>29</v>
      </c>
      <c r="B25" s="5">
        <v>490</v>
      </c>
      <c r="C25" s="10">
        <f>B25/B37</f>
        <v>9.1523777503829049E-3</v>
      </c>
      <c r="D25" s="5">
        <v>373</v>
      </c>
      <c r="E25" s="10">
        <f t="shared" si="0"/>
        <v>0.76122448979591839</v>
      </c>
      <c r="F25" s="5">
        <v>117</v>
      </c>
      <c r="G25" s="10">
        <f t="shared" si="1"/>
        <v>0.23877551020408164</v>
      </c>
    </row>
    <row r="26" spans="1:7" x14ac:dyDescent="0.25">
      <c r="A26" s="9" t="s">
        <v>30</v>
      </c>
      <c r="B26" s="5">
        <v>852</v>
      </c>
      <c r="C26" s="10">
        <f>B26/B37</f>
        <v>1.5913930292502522E-2</v>
      </c>
      <c r="D26" s="5">
        <v>647</v>
      </c>
      <c r="E26" s="10">
        <f t="shared" si="0"/>
        <v>0.75938967136150237</v>
      </c>
      <c r="F26" s="5">
        <v>205</v>
      </c>
      <c r="G26" s="10">
        <f t="shared" si="1"/>
        <v>0.24061032863849766</v>
      </c>
    </row>
    <row r="27" spans="1:7" x14ac:dyDescent="0.25">
      <c r="A27" s="9" t="s">
        <v>31</v>
      </c>
      <c r="B27" s="5">
        <v>1754</v>
      </c>
      <c r="C27" s="10">
        <f>B27/B37</f>
        <v>3.2761776681982893E-2</v>
      </c>
      <c r="D27" s="5">
        <v>967</v>
      </c>
      <c r="E27" s="10">
        <f t="shared" si="0"/>
        <v>0.55131128848346633</v>
      </c>
      <c r="F27" s="5">
        <v>787</v>
      </c>
      <c r="G27" s="10">
        <f t="shared" si="1"/>
        <v>0.44868871151653361</v>
      </c>
    </row>
    <row r="28" spans="1:7" x14ac:dyDescent="0.25">
      <c r="A28" s="9" t="s">
        <v>32</v>
      </c>
      <c r="B28" s="5">
        <v>3061</v>
      </c>
      <c r="C28" s="10">
        <f>B28/B37</f>
        <v>5.7174343456983821E-2</v>
      </c>
      <c r="D28" s="5">
        <v>1376</v>
      </c>
      <c r="E28" s="10">
        <f t="shared" si="0"/>
        <v>0.4495262985952303</v>
      </c>
      <c r="F28" s="5">
        <v>1685</v>
      </c>
      <c r="G28" s="10">
        <f t="shared" si="1"/>
        <v>0.5504737014047697</v>
      </c>
    </row>
    <row r="29" spans="1:7" x14ac:dyDescent="0.25">
      <c r="A29" s="9" t="s">
        <v>33</v>
      </c>
      <c r="B29" s="5">
        <v>4299</v>
      </c>
      <c r="C29" s="10">
        <f>B29/B37</f>
        <v>8.0298106018155332E-2</v>
      </c>
      <c r="D29" s="5">
        <v>1679</v>
      </c>
      <c r="E29" s="10">
        <f t="shared" si="0"/>
        <v>0.39055594324261456</v>
      </c>
      <c r="F29" s="5">
        <v>2620</v>
      </c>
      <c r="G29" s="10">
        <f t="shared" si="1"/>
        <v>0.60944405675738544</v>
      </c>
    </row>
    <row r="30" spans="1:7" x14ac:dyDescent="0.25">
      <c r="A30" s="9" t="s">
        <v>34</v>
      </c>
      <c r="B30" s="5">
        <v>4753</v>
      </c>
      <c r="C30" s="10">
        <f>B30/B37</f>
        <v>8.8778064178714186E-2</v>
      </c>
      <c r="D30" s="5">
        <v>2046</v>
      </c>
      <c r="E30" s="10">
        <f t="shared" si="0"/>
        <v>0.43046496949295182</v>
      </c>
      <c r="F30" s="5">
        <v>2707</v>
      </c>
      <c r="G30" s="10">
        <f t="shared" si="1"/>
        <v>0.56953503050704823</v>
      </c>
    </row>
    <row r="31" spans="1:7" x14ac:dyDescent="0.25">
      <c r="A31" s="9" t="s">
        <v>35</v>
      </c>
      <c r="B31" s="5">
        <v>5391</v>
      </c>
      <c r="C31" s="10">
        <f>B31/B37</f>
        <v>0.10069483357615151</v>
      </c>
      <c r="D31" s="5">
        <v>2639</v>
      </c>
      <c r="E31" s="10">
        <f t="shared" si="0"/>
        <v>0.4895195696531256</v>
      </c>
      <c r="F31" s="5">
        <v>2752</v>
      </c>
      <c r="G31" s="10">
        <f t="shared" si="1"/>
        <v>0.5104804303468744</v>
      </c>
    </row>
    <row r="32" spans="1:7" x14ac:dyDescent="0.25">
      <c r="A32" s="9" t="s">
        <v>36</v>
      </c>
      <c r="B32" s="5">
        <v>5692</v>
      </c>
      <c r="C32" s="10">
        <f>B32/B37</f>
        <v>0.10631700847995816</v>
      </c>
      <c r="D32" s="5">
        <v>2857</v>
      </c>
      <c r="E32" s="10">
        <f t="shared" si="0"/>
        <v>0.50193253689388617</v>
      </c>
      <c r="F32" s="5">
        <v>2835</v>
      </c>
      <c r="G32" s="10">
        <f t="shared" si="1"/>
        <v>0.49806746310611383</v>
      </c>
    </row>
    <row r="33" spans="1:7" x14ac:dyDescent="0.25">
      <c r="A33" s="9" t="s">
        <v>37</v>
      </c>
      <c r="B33" s="5">
        <v>5464</v>
      </c>
      <c r="C33" s="10">
        <f>B33/B37</f>
        <v>0.10205835107773918</v>
      </c>
      <c r="D33" s="5">
        <v>2749</v>
      </c>
      <c r="E33" s="10">
        <f t="shared" si="0"/>
        <v>0.50311127379209375</v>
      </c>
      <c r="F33" s="5">
        <v>2715</v>
      </c>
      <c r="G33" s="10">
        <f t="shared" si="1"/>
        <v>0.49688872620790631</v>
      </c>
    </row>
    <row r="34" spans="1:7" x14ac:dyDescent="0.25">
      <c r="A34" s="9" t="s">
        <v>38</v>
      </c>
      <c r="B34" s="5">
        <v>4486</v>
      </c>
      <c r="C34" s="10">
        <f>B34/B37</f>
        <v>8.3790952220852477E-2</v>
      </c>
      <c r="D34" s="5">
        <v>2047</v>
      </c>
      <c r="E34" s="10">
        <f t="shared" si="0"/>
        <v>0.45630851538118589</v>
      </c>
      <c r="F34" s="5">
        <v>2439</v>
      </c>
      <c r="G34" s="10">
        <f t="shared" si="1"/>
        <v>0.54369148461881411</v>
      </c>
    </row>
    <row r="35" spans="1:7" x14ac:dyDescent="0.25">
      <c r="A35" s="9" t="s">
        <v>39</v>
      </c>
      <c r="B35" s="5">
        <v>3752</v>
      </c>
      <c r="C35" s="10">
        <f>B35/B37</f>
        <v>7.0081063917217676E-2</v>
      </c>
      <c r="D35" s="5">
        <v>1506</v>
      </c>
      <c r="E35" s="10">
        <f t="shared" si="0"/>
        <v>0.40138592750533048</v>
      </c>
      <c r="F35" s="5">
        <v>2246</v>
      </c>
      <c r="G35" s="10">
        <f t="shared" si="1"/>
        <v>0.59861407249466947</v>
      </c>
    </row>
    <row r="36" spans="1:7" x14ac:dyDescent="0.25">
      <c r="A36" s="9" t="s">
        <v>40</v>
      </c>
      <c r="B36" s="5">
        <v>3097</v>
      </c>
      <c r="C36" s="10">
        <f>B36/B37</f>
        <v>5.7846763046807873E-2</v>
      </c>
      <c r="D36" s="5">
        <v>1403</v>
      </c>
      <c r="E36" s="10">
        <f t="shared" si="0"/>
        <v>0.45301905069422022</v>
      </c>
      <c r="F36" s="5">
        <v>1694</v>
      </c>
      <c r="G36" s="10">
        <f t="shared" si="1"/>
        <v>0.54698094930577978</v>
      </c>
    </row>
    <row r="37" spans="1:7" x14ac:dyDescent="0.25">
      <c r="A37" s="11" t="s">
        <v>41</v>
      </c>
      <c r="B37" s="12">
        <f>SUM(B18:B36)</f>
        <v>53538</v>
      </c>
      <c r="C37" s="13">
        <f>SUM(C18:C36)</f>
        <v>1</v>
      </c>
      <c r="D37" s="12">
        <f>SUM(D18:D36)</f>
        <v>25774</v>
      </c>
      <c r="E37" s="14">
        <f>D37/B37</f>
        <v>0.48141506967014086</v>
      </c>
      <c r="F37" s="12">
        <f>SUM(F18:F36)</f>
        <v>27764</v>
      </c>
      <c r="G37" s="14">
        <f>F37/B37</f>
        <v>0.5185849303298592</v>
      </c>
    </row>
    <row r="38" spans="1:7" ht="34.5" customHeight="1" x14ac:dyDescent="0.25">
      <c r="A38" s="40" t="s">
        <v>11</v>
      </c>
      <c r="B38" s="41"/>
      <c r="C38" s="41"/>
      <c r="D38" s="41"/>
      <c r="E38" s="41"/>
      <c r="F38" s="41"/>
      <c r="G38" s="42"/>
    </row>
    <row r="39" spans="1:7" x14ac:dyDescent="0.25">
      <c r="A39" s="15"/>
      <c r="B39" s="15"/>
      <c r="C39" s="15"/>
      <c r="D39" s="15"/>
      <c r="E39" s="15"/>
      <c r="F39" s="15"/>
      <c r="G39" s="15"/>
    </row>
    <row r="40" spans="1:7" x14ac:dyDescent="0.25">
      <c r="A40" s="16"/>
      <c r="B40" s="16"/>
      <c r="C40" s="17"/>
      <c r="D40" s="17"/>
      <c r="E40" s="17"/>
      <c r="F40" s="16"/>
      <c r="G40" s="16"/>
    </row>
    <row r="41" spans="1:7" x14ac:dyDescent="0.25">
      <c r="A41" s="16"/>
      <c r="B41" s="16"/>
      <c r="C41" s="17"/>
      <c r="D41" s="17"/>
      <c r="E41" s="17"/>
      <c r="F41" s="16"/>
      <c r="G41" s="16"/>
    </row>
    <row r="42" spans="1:7" ht="48.75" customHeight="1" x14ac:dyDescent="0.25">
      <c r="A42" s="65" t="s">
        <v>42</v>
      </c>
      <c r="B42" s="65"/>
      <c r="C42" s="65"/>
      <c r="D42" s="65"/>
      <c r="E42" s="65"/>
      <c r="F42" s="65"/>
      <c r="G42" s="65"/>
    </row>
    <row r="43" spans="1:7" x14ac:dyDescent="0.25">
      <c r="A43" s="39" t="s">
        <v>43</v>
      </c>
      <c r="B43" s="39"/>
      <c r="C43" s="39"/>
      <c r="D43" s="39"/>
      <c r="E43" s="39"/>
      <c r="F43" s="39"/>
      <c r="G43" s="39"/>
    </row>
    <row r="44" spans="1:7" ht="35.25" customHeight="1" x14ac:dyDescent="0.25">
      <c r="A44" s="47" t="s">
        <v>91</v>
      </c>
      <c r="B44" s="48"/>
      <c r="C44" s="48"/>
      <c r="D44" s="48"/>
      <c r="E44" s="48"/>
      <c r="F44" s="48"/>
      <c r="G44" s="49"/>
    </row>
    <row r="45" spans="1:7" x14ac:dyDescent="0.25">
      <c r="A45" s="50" t="s">
        <v>44</v>
      </c>
      <c r="B45" s="51" t="s">
        <v>45</v>
      </c>
      <c r="C45" s="52"/>
      <c r="D45" s="52"/>
      <c r="E45" s="52"/>
      <c r="F45" s="53"/>
      <c r="G45" s="54" t="s">
        <v>41</v>
      </c>
    </row>
    <row r="46" spans="1:7" ht="26.25" x14ac:dyDescent="0.25">
      <c r="A46" s="50"/>
      <c r="B46" s="36" t="s">
        <v>3</v>
      </c>
      <c r="C46" s="35" t="s">
        <v>4</v>
      </c>
      <c r="D46" s="35" t="s">
        <v>5</v>
      </c>
      <c r="E46" s="35" t="s">
        <v>4</v>
      </c>
      <c r="F46" s="18" t="s">
        <v>46</v>
      </c>
      <c r="G46" s="55"/>
    </row>
    <row r="47" spans="1:7" x14ac:dyDescent="0.25">
      <c r="A47" s="19" t="s">
        <v>47</v>
      </c>
      <c r="B47" s="20">
        <f>SUM(B48:B50)</f>
        <v>23011</v>
      </c>
      <c r="C47" s="21"/>
      <c r="D47" s="20">
        <f>SUM(D48:D50)</f>
        <v>11412</v>
      </c>
      <c r="E47" s="22"/>
      <c r="F47" s="23"/>
      <c r="G47" s="12">
        <f>G48+G49+G50</f>
        <v>34423</v>
      </c>
    </row>
    <row r="48" spans="1:7" x14ac:dyDescent="0.25">
      <c r="A48" s="1" t="s">
        <v>48</v>
      </c>
      <c r="B48" s="2">
        <v>14103</v>
      </c>
      <c r="C48" s="10">
        <f>B48/G48</f>
        <v>0.68872393417004441</v>
      </c>
      <c r="D48" s="2">
        <v>6374</v>
      </c>
      <c r="E48" s="3">
        <f>D48/G48</f>
        <v>0.31127606582995554</v>
      </c>
      <c r="F48" s="24">
        <f>D48/B48</f>
        <v>0.45196057576402182</v>
      </c>
      <c r="G48" s="5">
        <f>B48+D48</f>
        <v>20477</v>
      </c>
    </row>
    <row r="49" spans="1:7" x14ac:dyDescent="0.25">
      <c r="A49" s="1" t="s">
        <v>49</v>
      </c>
      <c r="B49" s="2">
        <v>498</v>
      </c>
      <c r="C49" s="10">
        <f t="shared" ref="C49:C88" si="2">B49/G49</f>
        <v>0.62878787878787878</v>
      </c>
      <c r="D49" s="2">
        <v>294</v>
      </c>
      <c r="E49" s="3">
        <f t="shared" ref="E49:E50" si="3">D49/G49</f>
        <v>0.37121212121212122</v>
      </c>
      <c r="F49" s="24">
        <f t="shared" ref="F49:F50" si="4">D49/B49</f>
        <v>0.59036144578313254</v>
      </c>
      <c r="G49" s="5">
        <f t="shared" ref="G49:G50" si="5">B49+D49</f>
        <v>792</v>
      </c>
    </row>
    <row r="50" spans="1:7" x14ac:dyDescent="0.25">
      <c r="A50" s="25" t="s">
        <v>50</v>
      </c>
      <c r="B50" s="2">
        <v>8410</v>
      </c>
      <c r="C50" s="10">
        <f t="shared" si="2"/>
        <v>0.63934924737722365</v>
      </c>
      <c r="D50" s="2">
        <v>4744</v>
      </c>
      <c r="E50" s="3">
        <f t="shared" si="3"/>
        <v>0.36065075262277635</v>
      </c>
      <c r="F50" s="24">
        <f t="shared" si="4"/>
        <v>0.56409036860879902</v>
      </c>
      <c r="G50" s="5">
        <f t="shared" si="5"/>
        <v>13154</v>
      </c>
    </row>
    <row r="51" spans="1:7" x14ac:dyDescent="0.25">
      <c r="A51" s="26" t="s">
        <v>51</v>
      </c>
      <c r="B51" s="20">
        <f>SUM(B52:B54)</f>
        <v>2336</v>
      </c>
      <c r="C51" s="27"/>
      <c r="D51" s="20">
        <f>SUM(D52:D54)</f>
        <v>1537</v>
      </c>
      <c r="E51" s="28"/>
      <c r="F51" s="23"/>
      <c r="G51" s="12">
        <f>G52+G53+G54</f>
        <v>3873</v>
      </c>
    </row>
    <row r="52" spans="1:7" x14ac:dyDescent="0.25">
      <c r="A52" s="29" t="s">
        <v>52</v>
      </c>
      <c r="B52" s="2">
        <v>496</v>
      </c>
      <c r="C52" s="10">
        <f t="shared" si="2"/>
        <v>0.50976361767728673</v>
      </c>
      <c r="D52" s="2">
        <v>477</v>
      </c>
      <c r="E52" s="3">
        <f t="shared" ref="E52:E54" si="6">D52/G52</f>
        <v>0.49023638232271327</v>
      </c>
      <c r="F52" s="24">
        <f t="shared" ref="F52:F87" si="7">D52/B52</f>
        <v>0.96169354838709675</v>
      </c>
      <c r="G52" s="5">
        <f>B52+D52</f>
        <v>973</v>
      </c>
    </row>
    <row r="53" spans="1:7" x14ac:dyDescent="0.25">
      <c r="A53" s="1" t="s">
        <v>53</v>
      </c>
      <c r="B53" s="2">
        <v>1770</v>
      </c>
      <c r="C53" s="10">
        <f t="shared" si="2"/>
        <v>0.63691975530766465</v>
      </c>
      <c r="D53" s="2">
        <v>1009</v>
      </c>
      <c r="E53" s="3">
        <f t="shared" si="6"/>
        <v>0.36308024469233535</v>
      </c>
      <c r="F53" s="24">
        <f t="shared" si="7"/>
        <v>0.57005649717514129</v>
      </c>
      <c r="G53" s="5">
        <f t="shared" ref="G53:G87" si="8">B53+D53</f>
        <v>2779</v>
      </c>
    </row>
    <row r="54" spans="1:7" x14ac:dyDescent="0.25">
      <c r="A54" s="1" t="s">
        <v>54</v>
      </c>
      <c r="B54" s="2">
        <v>70</v>
      </c>
      <c r="C54" s="10">
        <f t="shared" si="2"/>
        <v>0.57851239669421484</v>
      </c>
      <c r="D54" s="2">
        <v>51</v>
      </c>
      <c r="E54" s="3">
        <f t="shared" si="6"/>
        <v>0.42148760330578511</v>
      </c>
      <c r="F54" s="24">
        <f t="shared" si="7"/>
        <v>0.72857142857142854</v>
      </c>
      <c r="G54" s="5">
        <f t="shared" si="8"/>
        <v>121</v>
      </c>
    </row>
    <row r="55" spans="1:7" x14ac:dyDescent="0.25">
      <c r="A55" s="26" t="s">
        <v>55</v>
      </c>
      <c r="B55" s="20">
        <f>SUM(B56:B58)</f>
        <v>1927</v>
      </c>
      <c r="C55" s="27"/>
      <c r="D55" s="20">
        <f>SUM(D56:D58)</f>
        <v>1058</v>
      </c>
      <c r="E55" s="28"/>
      <c r="F55" s="28"/>
      <c r="G55" s="12">
        <f>G56+G57+G58</f>
        <v>2985</v>
      </c>
    </row>
    <row r="56" spans="1:7" x14ac:dyDescent="0.25">
      <c r="A56" s="1" t="s">
        <v>56</v>
      </c>
      <c r="B56" s="2">
        <v>242</v>
      </c>
      <c r="C56" s="10">
        <f t="shared" si="2"/>
        <v>0.65053763440860213</v>
      </c>
      <c r="D56" s="2">
        <v>130</v>
      </c>
      <c r="E56" s="3">
        <f t="shared" ref="E56:E58" si="9">D56/G56</f>
        <v>0.34946236559139787</v>
      </c>
      <c r="F56" s="24">
        <f t="shared" si="7"/>
        <v>0.53719008264462809</v>
      </c>
      <c r="G56" s="5">
        <f t="shared" si="8"/>
        <v>372</v>
      </c>
    </row>
    <row r="57" spans="1:7" x14ac:dyDescent="0.25">
      <c r="A57" s="1" t="s">
        <v>57</v>
      </c>
      <c r="B57" s="2">
        <v>501</v>
      </c>
      <c r="C57" s="10">
        <f t="shared" si="2"/>
        <v>0.64561855670103097</v>
      </c>
      <c r="D57" s="2">
        <v>275</v>
      </c>
      <c r="E57" s="3">
        <f t="shared" si="9"/>
        <v>0.35438144329896909</v>
      </c>
      <c r="F57" s="24">
        <f t="shared" si="7"/>
        <v>0.5489021956087824</v>
      </c>
      <c r="G57" s="5">
        <f t="shared" si="8"/>
        <v>776</v>
      </c>
    </row>
    <row r="58" spans="1:7" ht="26.25" x14ac:dyDescent="0.25">
      <c r="A58" s="30" t="s">
        <v>58</v>
      </c>
      <c r="B58" s="2">
        <v>1184</v>
      </c>
      <c r="C58" s="10">
        <f t="shared" si="2"/>
        <v>0.64452912357103975</v>
      </c>
      <c r="D58" s="2">
        <v>653</v>
      </c>
      <c r="E58" s="3">
        <f t="shared" si="9"/>
        <v>0.35547087642896025</v>
      </c>
      <c r="F58" s="24">
        <f t="shared" si="7"/>
        <v>0.55152027027027029</v>
      </c>
      <c r="G58" s="5">
        <f t="shared" si="8"/>
        <v>1837</v>
      </c>
    </row>
    <row r="59" spans="1:7" x14ac:dyDescent="0.25">
      <c r="A59" s="26" t="s">
        <v>59</v>
      </c>
      <c r="B59" s="20">
        <f>SUM(B60:B63)</f>
        <v>1047</v>
      </c>
      <c r="C59" s="27"/>
      <c r="D59" s="20">
        <f>SUM(D60:D63)</f>
        <v>607</v>
      </c>
      <c r="E59" s="28"/>
      <c r="F59" s="23"/>
      <c r="G59" s="12">
        <f>G60+G61+G62+G63</f>
        <v>1654</v>
      </c>
    </row>
    <row r="60" spans="1:7" x14ac:dyDescent="0.25">
      <c r="A60" s="1" t="s">
        <v>60</v>
      </c>
      <c r="B60" s="2">
        <v>529</v>
      </c>
      <c r="C60" s="10">
        <f t="shared" si="2"/>
        <v>0.6216216216216216</v>
      </c>
      <c r="D60" s="2">
        <v>322</v>
      </c>
      <c r="E60" s="3">
        <f t="shared" ref="E60:E63" si="10">D60/G60</f>
        <v>0.3783783783783784</v>
      </c>
      <c r="F60" s="24">
        <f t="shared" si="7"/>
        <v>0.60869565217391308</v>
      </c>
      <c r="G60" s="5">
        <f t="shared" si="8"/>
        <v>851</v>
      </c>
    </row>
    <row r="61" spans="1:7" x14ac:dyDescent="0.25">
      <c r="A61" s="1" t="s">
        <v>61</v>
      </c>
      <c r="B61" s="2">
        <v>166</v>
      </c>
      <c r="C61" s="10">
        <f t="shared" si="2"/>
        <v>0.69747899159663862</v>
      </c>
      <c r="D61" s="2">
        <v>72</v>
      </c>
      <c r="E61" s="3">
        <f t="shared" si="10"/>
        <v>0.30252100840336132</v>
      </c>
      <c r="F61" s="24">
        <f t="shared" si="7"/>
        <v>0.43373493975903615</v>
      </c>
      <c r="G61" s="5">
        <f t="shared" si="8"/>
        <v>238</v>
      </c>
    </row>
    <row r="62" spans="1:7" ht="26.25" x14ac:dyDescent="0.25">
      <c r="A62" s="31" t="s">
        <v>62</v>
      </c>
      <c r="B62" s="2">
        <v>187</v>
      </c>
      <c r="C62" s="10">
        <f t="shared" si="2"/>
        <v>0.60912052117263848</v>
      </c>
      <c r="D62" s="2">
        <v>120</v>
      </c>
      <c r="E62" s="3">
        <f t="shared" si="10"/>
        <v>0.39087947882736157</v>
      </c>
      <c r="F62" s="24">
        <f t="shared" si="7"/>
        <v>0.64171122994652408</v>
      </c>
      <c r="G62" s="5">
        <f t="shared" si="8"/>
        <v>307</v>
      </c>
    </row>
    <row r="63" spans="1:7" x14ac:dyDescent="0.25">
      <c r="A63" s="1" t="s">
        <v>63</v>
      </c>
      <c r="B63" s="2">
        <v>165</v>
      </c>
      <c r="C63" s="10">
        <f t="shared" si="2"/>
        <v>0.63953488372093026</v>
      </c>
      <c r="D63" s="2">
        <v>93</v>
      </c>
      <c r="E63" s="3">
        <f t="shared" si="10"/>
        <v>0.36046511627906974</v>
      </c>
      <c r="F63" s="24">
        <f t="shared" si="7"/>
        <v>0.5636363636363636</v>
      </c>
      <c r="G63" s="5">
        <f t="shared" si="8"/>
        <v>258</v>
      </c>
    </row>
    <row r="64" spans="1:7" x14ac:dyDescent="0.25">
      <c r="A64" s="26" t="s">
        <v>64</v>
      </c>
      <c r="B64" s="20">
        <f>SUM(B65:B68)</f>
        <v>1615</v>
      </c>
      <c r="C64" s="27"/>
      <c r="D64" s="20">
        <f>SUM(D65:D68)</f>
        <v>1543</v>
      </c>
      <c r="E64" s="28"/>
      <c r="F64" s="23"/>
      <c r="G64" s="12">
        <f>G65+G66+G67+G68</f>
        <v>3158</v>
      </c>
    </row>
    <row r="65" spans="1:7" x14ac:dyDescent="0.25">
      <c r="A65" s="1" t="s">
        <v>65</v>
      </c>
      <c r="B65" s="2">
        <v>362</v>
      </c>
      <c r="C65" s="10">
        <f t="shared" si="2"/>
        <v>0.52161383285302598</v>
      </c>
      <c r="D65" s="2">
        <v>332</v>
      </c>
      <c r="E65" s="3">
        <f t="shared" ref="E65:E68" si="11">D65/G65</f>
        <v>0.47838616714697407</v>
      </c>
      <c r="F65" s="24">
        <f t="shared" si="7"/>
        <v>0.91712707182320441</v>
      </c>
      <c r="G65" s="5">
        <f>B65+D65</f>
        <v>694</v>
      </c>
    </row>
    <row r="66" spans="1:7" x14ac:dyDescent="0.25">
      <c r="A66" s="1" t="s">
        <v>66</v>
      </c>
      <c r="B66" s="2">
        <v>753</v>
      </c>
      <c r="C66" s="10">
        <f t="shared" si="2"/>
        <v>0.50469168900804284</v>
      </c>
      <c r="D66" s="2">
        <v>739</v>
      </c>
      <c r="E66" s="3">
        <f t="shared" si="11"/>
        <v>0.4953083109919571</v>
      </c>
      <c r="F66" s="24">
        <f t="shared" si="7"/>
        <v>0.98140770252324039</v>
      </c>
      <c r="G66" s="5">
        <f>B66+D66</f>
        <v>1492</v>
      </c>
    </row>
    <row r="67" spans="1:7" x14ac:dyDescent="0.25">
      <c r="A67" s="1" t="s">
        <v>67</v>
      </c>
      <c r="B67" s="2">
        <v>435</v>
      </c>
      <c r="C67" s="10">
        <f t="shared" si="2"/>
        <v>0.50699300699300698</v>
      </c>
      <c r="D67" s="2">
        <v>423</v>
      </c>
      <c r="E67" s="3">
        <f t="shared" si="11"/>
        <v>0.49300699300699302</v>
      </c>
      <c r="F67" s="24">
        <f t="shared" si="7"/>
        <v>0.97241379310344822</v>
      </c>
      <c r="G67" s="5">
        <f>B67+D67</f>
        <v>858</v>
      </c>
    </row>
    <row r="68" spans="1:7" x14ac:dyDescent="0.25">
      <c r="A68" s="1" t="s">
        <v>68</v>
      </c>
      <c r="B68" s="2">
        <v>65</v>
      </c>
      <c r="C68" s="10">
        <f t="shared" si="2"/>
        <v>0.57017543859649122</v>
      </c>
      <c r="D68" s="2">
        <v>49</v>
      </c>
      <c r="E68" s="3">
        <f t="shared" si="11"/>
        <v>0.42982456140350878</v>
      </c>
      <c r="F68" s="24">
        <f t="shared" si="7"/>
        <v>0.75384615384615383</v>
      </c>
      <c r="G68" s="5">
        <f>B68+D68</f>
        <v>114</v>
      </c>
    </row>
    <row r="69" spans="1:7" x14ac:dyDescent="0.25">
      <c r="A69" s="26" t="s">
        <v>69</v>
      </c>
      <c r="B69" s="20">
        <f>SUM(B70:B74)</f>
        <v>1032</v>
      </c>
      <c r="C69" s="27"/>
      <c r="D69" s="20">
        <f>SUM(D70:D74)</f>
        <v>558</v>
      </c>
      <c r="E69" s="28"/>
      <c r="F69" s="23"/>
      <c r="G69" s="12">
        <f>G70+G71+G72+G73+G74</f>
        <v>1590</v>
      </c>
    </row>
    <row r="70" spans="1:7" x14ac:dyDescent="0.25">
      <c r="A70" s="1" t="s">
        <v>70</v>
      </c>
      <c r="B70" s="2">
        <v>116</v>
      </c>
      <c r="C70" s="10">
        <f t="shared" si="2"/>
        <v>0.59793814432989689</v>
      </c>
      <c r="D70" s="2">
        <v>78</v>
      </c>
      <c r="E70" s="3">
        <f t="shared" ref="E70:E74" si="12">D70/G70</f>
        <v>0.40206185567010311</v>
      </c>
      <c r="F70" s="24">
        <f t="shared" si="7"/>
        <v>0.67241379310344829</v>
      </c>
      <c r="G70" s="5">
        <f t="shared" si="8"/>
        <v>194</v>
      </c>
    </row>
    <row r="71" spans="1:7" ht="26.25" x14ac:dyDescent="0.25">
      <c r="A71" s="31" t="s">
        <v>71</v>
      </c>
      <c r="B71" s="2">
        <v>108</v>
      </c>
      <c r="C71" s="10">
        <f t="shared" si="2"/>
        <v>0.6428571428571429</v>
      </c>
      <c r="D71" s="2">
        <v>60</v>
      </c>
      <c r="E71" s="3">
        <f t="shared" si="12"/>
        <v>0.35714285714285715</v>
      </c>
      <c r="F71" s="24">
        <f t="shared" si="7"/>
        <v>0.55555555555555558</v>
      </c>
      <c r="G71" s="5">
        <f t="shared" si="8"/>
        <v>168</v>
      </c>
    </row>
    <row r="72" spans="1:7" x14ac:dyDescent="0.25">
      <c r="A72" s="1" t="s">
        <v>72</v>
      </c>
      <c r="B72" s="2">
        <v>175</v>
      </c>
      <c r="C72" s="10">
        <f t="shared" si="2"/>
        <v>0.62056737588652477</v>
      </c>
      <c r="D72" s="2">
        <v>107</v>
      </c>
      <c r="E72" s="3">
        <f t="shared" si="12"/>
        <v>0.37943262411347517</v>
      </c>
      <c r="F72" s="24">
        <f t="shared" si="7"/>
        <v>0.61142857142857143</v>
      </c>
      <c r="G72" s="5">
        <f t="shared" si="8"/>
        <v>282</v>
      </c>
    </row>
    <row r="73" spans="1:7" x14ac:dyDescent="0.25">
      <c r="A73" s="1" t="s">
        <v>73</v>
      </c>
      <c r="B73" s="2">
        <v>200</v>
      </c>
      <c r="C73" s="10">
        <f t="shared" si="2"/>
        <v>0.69930069930069927</v>
      </c>
      <c r="D73" s="2">
        <v>86</v>
      </c>
      <c r="E73" s="3">
        <f t="shared" si="12"/>
        <v>0.30069930069930068</v>
      </c>
      <c r="F73" s="24">
        <f t="shared" si="7"/>
        <v>0.43</v>
      </c>
      <c r="G73" s="5">
        <f t="shared" si="8"/>
        <v>286</v>
      </c>
    </row>
    <row r="74" spans="1:7" ht="26.25" x14ac:dyDescent="0.25">
      <c r="A74" s="31" t="s">
        <v>74</v>
      </c>
      <c r="B74" s="2">
        <v>433</v>
      </c>
      <c r="C74" s="10">
        <f t="shared" si="2"/>
        <v>0.65606060606060601</v>
      </c>
      <c r="D74" s="2">
        <v>227</v>
      </c>
      <c r="E74" s="3">
        <f t="shared" si="12"/>
        <v>0.34393939393939393</v>
      </c>
      <c r="F74" s="24">
        <f t="shared" si="7"/>
        <v>0.5242494226327945</v>
      </c>
      <c r="G74" s="5">
        <f t="shared" si="8"/>
        <v>660</v>
      </c>
    </row>
    <row r="75" spans="1:7" x14ac:dyDescent="0.25">
      <c r="A75" s="26" t="s">
        <v>75</v>
      </c>
      <c r="B75" s="20">
        <f>SUM(B76:B78)</f>
        <v>1191</v>
      </c>
      <c r="C75" s="27"/>
      <c r="D75" s="20">
        <f>SUM(D76:D78)</f>
        <v>953</v>
      </c>
      <c r="E75" s="28"/>
      <c r="F75" s="23"/>
      <c r="G75" s="12">
        <f>G76+G77+G78</f>
        <v>2144</v>
      </c>
    </row>
    <row r="76" spans="1:7" x14ac:dyDescent="0.25">
      <c r="A76" s="1" t="s">
        <v>76</v>
      </c>
      <c r="B76" s="2">
        <v>279</v>
      </c>
      <c r="C76" s="10">
        <f t="shared" si="2"/>
        <v>0.57407407407407407</v>
      </c>
      <c r="D76" s="2">
        <v>207</v>
      </c>
      <c r="E76" s="3">
        <f t="shared" ref="E76:E78" si="13">D76/G76</f>
        <v>0.42592592592592593</v>
      </c>
      <c r="F76" s="24">
        <f t="shared" si="7"/>
        <v>0.74193548387096775</v>
      </c>
      <c r="G76" s="5">
        <f t="shared" si="8"/>
        <v>486</v>
      </c>
    </row>
    <row r="77" spans="1:7" x14ac:dyDescent="0.25">
      <c r="A77" s="1" t="s">
        <v>77</v>
      </c>
      <c r="B77" s="2">
        <v>256</v>
      </c>
      <c r="C77" s="10">
        <f t="shared" si="2"/>
        <v>0.54817987152034264</v>
      </c>
      <c r="D77" s="2">
        <v>211</v>
      </c>
      <c r="E77" s="3">
        <f t="shared" si="13"/>
        <v>0.45182012847965741</v>
      </c>
      <c r="F77" s="24">
        <f t="shared" si="7"/>
        <v>0.82421875</v>
      </c>
      <c r="G77" s="5">
        <f t="shared" si="8"/>
        <v>467</v>
      </c>
    </row>
    <row r="78" spans="1:7" ht="26.25" x14ac:dyDescent="0.25">
      <c r="A78" s="31" t="s">
        <v>78</v>
      </c>
      <c r="B78" s="2">
        <v>656</v>
      </c>
      <c r="C78" s="10">
        <f t="shared" si="2"/>
        <v>0.55079764903442485</v>
      </c>
      <c r="D78" s="2">
        <v>535</v>
      </c>
      <c r="E78" s="3">
        <f t="shared" si="13"/>
        <v>0.44920235096557515</v>
      </c>
      <c r="F78" s="24">
        <f t="shared" si="7"/>
        <v>0.81554878048780488</v>
      </c>
      <c r="G78" s="5">
        <f t="shared" si="8"/>
        <v>1191</v>
      </c>
    </row>
    <row r="79" spans="1:7" x14ac:dyDescent="0.25">
      <c r="A79" s="26" t="s">
        <v>79</v>
      </c>
      <c r="B79" s="20">
        <f>SUM(B80:B83)</f>
        <v>989</v>
      </c>
      <c r="C79" s="27"/>
      <c r="D79" s="20">
        <f>SUM(D80:D83)</f>
        <v>627</v>
      </c>
      <c r="E79" s="28"/>
      <c r="F79" s="23"/>
      <c r="G79" s="12">
        <f>G80+G81+G82+G83</f>
        <v>1616</v>
      </c>
    </row>
    <row r="80" spans="1:7" x14ac:dyDescent="0.25">
      <c r="A80" s="1" t="s">
        <v>80</v>
      </c>
      <c r="B80" s="2">
        <v>303</v>
      </c>
      <c r="C80" s="10">
        <f t="shared" si="2"/>
        <v>0.59881422924901184</v>
      </c>
      <c r="D80" s="2">
        <v>203</v>
      </c>
      <c r="E80" s="3">
        <f t="shared" ref="E80:E83" si="14">D80/G80</f>
        <v>0.40118577075098816</v>
      </c>
      <c r="F80" s="24">
        <f t="shared" si="7"/>
        <v>0.66996699669966997</v>
      </c>
      <c r="G80" s="5">
        <f t="shared" si="8"/>
        <v>506</v>
      </c>
    </row>
    <row r="81" spans="1:7" x14ac:dyDescent="0.25">
      <c r="A81" s="1" t="s">
        <v>81</v>
      </c>
      <c r="B81" s="2">
        <v>200</v>
      </c>
      <c r="C81" s="10">
        <f t="shared" si="2"/>
        <v>0.63091482649842268</v>
      </c>
      <c r="D81" s="2">
        <v>117</v>
      </c>
      <c r="E81" s="3">
        <f t="shared" si="14"/>
        <v>0.36908517350157727</v>
      </c>
      <c r="F81" s="24">
        <f t="shared" si="7"/>
        <v>0.58499999999999996</v>
      </c>
      <c r="G81" s="5">
        <f t="shared" si="8"/>
        <v>317</v>
      </c>
    </row>
    <row r="82" spans="1:7" x14ac:dyDescent="0.25">
      <c r="A82" s="31" t="s">
        <v>82</v>
      </c>
      <c r="B82" s="2">
        <v>136</v>
      </c>
      <c r="C82" s="10">
        <f t="shared" si="2"/>
        <v>0.64761904761904765</v>
      </c>
      <c r="D82" s="2">
        <v>74</v>
      </c>
      <c r="E82" s="3">
        <f t="shared" si="14"/>
        <v>0.35238095238095241</v>
      </c>
      <c r="F82" s="24">
        <f t="shared" si="7"/>
        <v>0.54411764705882348</v>
      </c>
      <c r="G82" s="5">
        <f t="shared" si="8"/>
        <v>210</v>
      </c>
    </row>
    <row r="83" spans="1:7" x14ac:dyDescent="0.25">
      <c r="A83" s="1" t="s">
        <v>83</v>
      </c>
      <c r="B83" s="2">
        <v>350</v>
      </c>
      <c r="C83" s="10">
        <f t="shared" si="2"/>
        <v>0.60034305317324188</v>
      </c>
      <c r="D83" s="2">
        <v>233</v>
      </c>
      <c r="E83" s="3">
        <f t="shared" si="14"/>
        <v>0.39965694682675817</v>
      </c>
      <c r="F83" s="24">
        <f t="shared" si="7"/>
        <v>0.6657142857142857</v>
      </c>
      <c r="G83" s="5">
        <f t="shared" si="8"/>
        <v>583</v>
      </c>
    </row>
    <row r="84" spans="1:7" x14ac:dyDescent="0.25">
      <c r="A84" s="26" t="s">
        <v>84</v>
      </c>
      <c r="B84" s="20">
        <f>SUM(B85:B87)</f>
        <v>1256</v>
      </c>
      <c r="C84" s="27"/>
      <c r="D84" s="20">
        <f>SUM(D85:D87)</f>
        <v>839</v>
      </c>
      <c r="E84" s="28"/>
      <c r="F84" s="32"/>
      <c r="G84" s="12">
        <f>G85+G86+G87</f>
        <v>2095</v>
      </c>
    </row>
    <row r="85" spans="1:7" x14ac:dyDescent="0.25">
      <c r="A85" s="1" t="s">
        <v>85</v>
      </c>
      <c r="B85" s="2">
        <v>838</v>
      </c>
      <c r="C85" s="10">
        <f t="shared" si="2"/>
        <v>0.61123267687819105</v>
      </c>
      <c r="D85" s="2">
        <v>533</v>
      </c>
      <c r="E85" s="3">
        <f t="shared" ref="E85:E88" si="15">D85/G85</f>
        <v>0.38876732312180889</v>
      </c>
      <c r="F85" s="24">
        <f t="shared" si="7"/>
        <v>0.63603818615751795</v>
      </c>
      <c r="G85" s="5">
        <f t="shared" si="8"/>
        <v>1371</v>
      </c>
    </row>
    <row r="86" spans="1:7" x14ac:dyDescent="0.25">
      <c r="A86" s="1" t="s">
        <v>86</v>
      </c>
      <c r="B86" s="2">
        <v>161</v>
      </c>
      <c r="C86" s="10">
        <f t="shared" si="2"/>
        <v>0.63385826771653542</v>
      </c>
      <c r="D86" s="2">
        <v>93</v>
      </c>
      <c r="E86" s="3">
        <f t="shared" si="15"/>
        <v>0.36614173228346458</v>
      </c>
      <c r="F86" s="24">
        <f t="shared" si="7"/>
        <v>0.57763975155279501</v>
      </c>
      <c r="G86" s="5">
        <f t="shared" si="8"/>
        <v>254</v>
      </c>
    </row>
    <row r="87" spans="1:7" x14ac:dyDescent="0.25">
      <c r="A87" s="33" t="s">
        <v>87</v>
      </c>
      <c r="B87" s="2">
        <v>257</v>
      </c>
      <c r="C87" s="10">
        <f t="shared" si="2"/>
        <v>0.54680851063829783</v>
      </c>
      <c r="D87" s="2">
        <v>213</v>
      </c>
      <c r="E87" s="3">
        <f t="shared" si="15"/>
        <v>0.45319148936170212</v>
      </c>
      <c r="F87" s="24">
        <f t="shared" si="7"/>
        <v>0.8287937743190662</v>
      </c>
      <c r="G87" s="5">
        <f t="shared" si="8"/>
        <v>470</v>
      </c>
    </row>
    <row r="88" spans="1:7" x14ac:dyDescent="0.25">
      <c r="A88" s="26" t="s">
        <v>41</v>
      </c>
      <c r="B88" s="20">
        <f>+SUM(B84+B79+B75+B69+B64+B59+B55+B51+B47)</f>
        <v>34404</v>
      </c>
      <c r="C88" s="14">
        <f t="shared" si="2"/>
        <v>0.64260898800851729</v>
      </c>
      <c r="D88" s="20">
        <f>+SUM(D84+D79+D75+D69+D64+D59+D55+D51+D47)</f>
        <v>19134</v>
      </c>
      <c r="E88" s="13">
        <f t="shared" si="15"/>
        <v>0.35739101199148271</v>
      </c>
      <c r="F88" s="23">
        <f>D88/B88</f>
        <v>0.55615626089989534</v>
      </c>
      <c r="G88" s="12">
        <f>G47+G51+G55+G59+G64+G69+G75+G79+G84</f>
        <v>53538</v>
      </c>
    </row>
    <row r="89" spans="1:7" ht="38.25" customHeight="1" x14ac:dyDescent="0.25">
      <c r="A89" s="43" t="s">
        <v>88</v>
      </c>
      <c r="B89" s="44"/>
      <c r="C89" s="44"/>
      <c r="D89" s="44"/>
      <c r="E89" s="44"/>
      <c r="F89" s="44"/>
      <c r="G89" s="45"/>
    </row>
    <row r="91" spans="1:7" x14ac:dyDescent="0.25">
      <c r="B91" s="34"/>
      <c r="D91" s="34"/>
    </row>
  </sheetData>
  <mergeCells count="21">
    <mergeCell ref="A89:G89"/>
    <mergeCell ref="A1:G1"/>
    <mergeCell ref="A38:G38"/>
    <mergeCell ref="A42:G42"/>
    <mergeCell ref="A43:G43"/>
    <mergeCell ref="A44:G44"/>
    <mergeCell ref="A45:A46"/>
    <mergeCell ref="B45:F45"/>
    <mergeCell ref="G45:G46"/>
    <mergeCell ref="A14:G14"/>
    <mergeCell ref="A15:G15"/>
    <mergeCell ref="A16:A17"/>
    <mergeCell ref="B16:B17"/>
    <mergeCell ref="C16:C17"/>
    <mergeCell ref="D16:G16"/>
    <mergeCell ref="A2:G2"/>
    <mergeCell ref="A3:G3"/>
    <mergeCell ref="A4:G4"/>
    <mergeCell ref="A5:G5"/>
    <mergeCell ref="A10:G10"/>
    <mergeCell ref="A13:G13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2019-01-14T20:29:41Z</cp:lastPrinted>
  <dcterms:created xsi:type="dcterms:W3CDTF">2019-01-14T20:17:01Z</dcterms:created>
  <dcterms:modified xsi:type="dcterms:W3CDTF">2019-02-08T13:34:54Z</dcterms:modified>
</cp:coreProperties>
</file>