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oc. Cargados al Portal Mensualmente 2018\Estadísticas\Revisadas\"/>
    </mc:Choice>
  </mc:AlternateContent>
  <bookViews>
    <workbookView xWindow="0" yWindow="0" windowWidth="20490" windowHeight="7755"/>
  </bookViews>
  <sheets>
    <sheet name="Certificación" sheetId="2" r:id="rId1"/>
    <sheet name="Estadística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" i="1" l="1"/>
  <c r="G90" i="1"/>
  <c r="G89" i="1"/>
  <c r="G88" i="1"/>
  <c r="G87" i="1"/>
  <c r="G86" i="1"/>
  <c r="G85" i="1"/>
  <c r="G84" i="1"/>
  <c r="G83" i="1" s="1"/>
  <c r="G82" i="1"/>
  <c r="G81" i="1"/>
  <c r="G80" i="1"/>
  <c r="G79" i="1"/>
  <c r="G78" i="1"/>
  <c r="G77" i="1"/>
  <c r="G76" i="1"/>
  <c r="G75" i="1"/>
  <c r="G74" i="1"/>
  <c r="G72" i="1"/>
  <c r="G71" i="1"/>
  <c r="G70" i="1"/>
  <c r="G69" i="1"/>
  <c r="G67" i="1"/>
  <c r="G66" i="1"/>
  <c r="G65" i="1"/>
  <c r="G64" i="1"/>
  <c r="G63" i="1" s="1"/>
  <c r="G62" i="1"/>
  <c r="G61" i="1"/>
  <c r="G60" i="1"/>
  <c r="G59" i="1" s="1"/>
  <c r="G58" i="1"/>
  <c r="G57" i="1"/>
  <c r="G55" i="1" s="1"/>
  <c r="G56" i="1"/>
  <c r="G54" i="1"/>
  <c r="G53" i="1"/>
  <c r="G51" i="1" s="1"/>
  <c r="G52" i="1"/>
  <c r="F40" i="1"/>
  <c r="G40" i="1" s="1"/>
  <c r="D40" i="1"/>
  <c r="E40" i="1" s="1"/>
  <c r="B40" i="1"/>
  <c r="G39" i="1"/>
  <c r="E39" i="1"/>
  <c r="C39" i="1"/>
  <c r="G38" i="1"/>
  <c r="E38" i="1"/>
  <c r="C38" i="1"/>
  <c r="G37" i="1"/>
  <c r="E37" i="1"/>
  <c r="C37" i="1"/>
  <c r="G36" i="1"/>
  <c r="E36" i="1"/>
  <c r="C36" i="1"/>
  <c r="G35" i="1"/>
  <c r="E35" i="1"/>
  <c r="C35" i="1"/>
  <c r="G34" i="1"/>
  <c r="E34" i="1"/>
  <c r="C34" i="1"/>
  <c r="G33" i="1"/>
  <c r="E33" i="1"/>
  <c r="C33" i="1"/>
  <c r="G32" i="1"/>
  <c r="E32" i="1"/>
  <c r="C32" i="1"/>
  <c r="G31" i="1"/>
  <c r="E31" i="1"/>
  <c r="C31" i="1"/>
  <c r="G30" i="1"/>
  <c r="E30" i="1"/>
  <c r="C30" i="1"/>
  <c r="G29" i="1"/>
  <c r="E29" i="1"/>
  <c r="C29" i="1"/>
  <c r="G28" i="1"/>
  <c r="E28" i="1"/>
  <c r="C28" i="1"/>
  <c r="G27" i="1"/>
  <c r="E27" i="1"/>
  <c r="C27" i="1"/>
  <c r="G26" i="1"/>
  <c r="E26" i="1"/>
  <c r="C26" i="1"/>
  <c r="G25" i="1"/>
  <c r="E25" i="1"/>
  <c r="C25" i="1"/>
  <c r="G24" i="1"/>
  <c r="E24" i="1"/>
  <c r="C24" i="1"/>
  <c r="G23" i="1"/>
  <c r="E23" i="1"/>
  <c r="C23" i="1"/>
  <c r="G22" i="1"/>
  <c r="E22" i="1"/>
  <c r="C22" i="1"/>
  <c r="G21" i="1"/>
  <c r="E21" i="1"/>
  <c r="C21" i="1"/>
  <c r="E20" i="1"/>
  <c r="C20" i="1"/>
  <c r="C40" i="1" s="1"/>
  <c r="G10" i="1"/>
  <c r="C10" i="1" s="1"/>
  <c r="F10" i="1"/>
  <c r="E10" i="1"/>
  <c r="G9" i="1"/>
  <c r="C9" i="1" s="1"/>
  <c r="F9" i="1"/>
  <c r="G8" i="1"/>
  <c r="C8" i="1" s="1"/>
  <c r="F8" i="1"/>
  <c r="E8" i="1"/>
  <c r="G68" i="1" l="1"/>
  <c r="E9" i="1"/>
  <c r="G73" i="1"/>
  <c r="G92" i="1"/>
</calcChain>
</file>

<file path=xl/sharedStrings.xml><?xml version="1.0" encoding="utf-8"?>
<sst xmlns="http://schemas.openxmlformats.org/spreadsheetml/2006/main" count="104" uniqueCount="97">
  <si>
    <t>TITULARES Y DEPENDIENTES</t>
  </si>
  <si>
    <t>Tabla No. 1.2</t>
  </si>
  <si>
    <t>TIPO DE AFILIADO AL RÉGIMEN SUBSIDIADO, SEGÚN RELACIÓN DE DEPENDENCIA, (Abril a Junio,  2018)</t>
  </si>
  <si>
    <t>Mes</t>
  </si>
  <si>
    <t>Titular</t>
  </si>
  <si>
    <t>%</t>
  </si>
  <si>
    <t>Dependiente</t>
  </si>
  <si>
    <t>Relación de Dependencia</t>
  </si>
  <si>
    <t>Total de afiliados</t>
  </si>
  <si>
    <t>Abril</t>
  </si>
  <si>
    <t>mayo</t>
  </si>
  <si>
    <t>Junio</t>
  </si>
  <si>
    <r>
      <t>Fuente: C</t>
    </r>
    <r>
      <rPr>
        <sz val="10"/>
        <color theme="1"/>
        <rFont val="Calibri"/>
        <family val="2"/>
        <scheme val="minor"/>
      </rPr>
      <t>artera de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afiliados / data warehouse, Unidad de Gestión Estadística / Gerencia de Planificación y Calidad. Fecha : 25/07/2018</t>
    </r>
  </si>
  <si>
    <t>POBLACIÓN AFILIADA, SEGÚN SEXO Y EDAD</t>
  </si>
  <si>
    <t>Tabla No. 1.3</t>
  </si>
  <si>
    <t>POBLACIÓN AFILIADO AL RÉGIMEN SUBSIDIADO, SEGÚN SEXO Y EDAD, (a Junio, 2018)</t>
  </si>
  <si>
    <t>Edad (Años)</t>
  </si>
  <si>
    <t xml:space="preserve">Total </t>
  </si>
  <si>
    <t>% de edad</t>
  </si>
  <si>
    <t>Sexo</t>
  </si>
  <si>
    <t>Femenino</t>
  </si>
  <si>
    <t>% F</t>
  </si>
  <si>
    <t>Masculino</t>
  </si>
  <si>
    <t>% M</t>
  </si>
  <si>
    <t>Fuera de Rango</t>
  </si>
  <si>
    <t>De 0 a 1 año</t>
  </si>
  <si>
    <t>De 2 a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</si>
  <si>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</si>
  <si>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</si>
  <si>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</si>
  <si>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</si>
  <si>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</si>
  <si>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</si>
  <si>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</si>
  <si>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</si>
  <si>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</si>
  <si>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</si>
  <si>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</si>
  <si>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</si>
  <si>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</si>
  <si>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</si>
  <si>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</si>
  <si>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 84 años</t>
  </si>
  <si>
    <t>85 o mas</t>
  </si>
  <si>
    <t>Total general</t>
  </si>
  <si>
    <r>
      <t xml:space="preserve">Fuente: </t>
    </r>
    <r>
      <rPr>
        <sz val="10"/>
        <color theme="1"/>
        <rFont val="Calibri"/>
        <family val="2"/>
        <scheme val="minor"/>
      </rPr>
      <t>Cartera de afiliados / data warehouse, Unidad de Gestión Estadística / Gerencia de Planificación y Calidad. Fecha: 25/07/2018</t>
    </r>
  </si>
  <si>
    <t>POBLACIÓN AFILIADA, SEGÚN REGIÓN DE SALUD Y PROVINCIA</t>
  </si>
  <si>
    <t>Tabla No. 1.4</t>
  </si>
  <si>
    <t xml:space="preserve">POBLACIÓN AFILIADA AL RÉGIMEN SUBSIDIADO, SEGÚN TIPO DE AFILIADO POR REGIÓN Y PROVINCIA,                                                                                   (a Junio, 2018)            </t>
  </si>
  <si>
    <t>Región</t>
  </si>
  <si>
    <t>Afiliados</t>
  </si>
  <si>
    <t>Relación de dependencia</t>
  </si>
  <si>
    <t>No Especificada</t>
  </si>
  <si>
    <t>REGIÓN 0</t>
  </si>
  <si>
    <t>Distrito Nacional</t>
  </si>
  <si>
    <t>Monte Plata</t>
  </si>
  <si>
    <t>Santo Domingo</t>
  </si>
  <si>
    <t>REGIÓN I</t>
  </si>
  <si>
    <t>Peravia</t>
  </si>
  <si>
    <t>San Cristobal</t>
  </si>
  <si>
    <t>San José De Ocoa</t>
  </si>
  <si>
    <t>REGIÓN II</t>
  </si>
  <si>
    <t>Espaillat</t>
  </si>
  <si>
    <t>Puerto Plata</t>
  </si>
  <si>
    <t>Santiago de Los Caballeros</t>
  </si>
  <si>
    <t>REGIÓN III</t>
  </si>
  <si>
    <t>Duarte</t>
  </si>
  <si>
    <t>Hermanas  Mirabal</t>
  </si>
  <si>
    <t>María Trinidad Sánchez</t>
  </si>
  <si>
    <t>Samaná</t>
  </si>
  <si>
    <t>REGION IV</t>
  </si>
  <si>
    <t>Bahoruco</t>
  </si>
  <si>
    <t>Barahona</t>
  </si>
  <si>
    <t>Independencia</t>
  </si>
  <si>
    <t>Pedernales</t>
  </si>
  <si>
    <t>REGIÓN V</t>
  </si>
  <si>
    <t>El Seybo</t>
  </si>
  <si>
    <t>Hato Mayor Del Rey</t>
  </si>
  <si>
    <t>La Altagracia</t>
  </si>
  <si>
    <t>La Romana</t>
  </si>
  <si>
    <t>San Pedro De Macorís</t>
  </si>
  <si>
    <t>REGIÓN VI</t>
  </si>
  <si>
    <t>Azua</t>
  </si>
  <si>
    <t>Elías Piña</t>
  </si>
  <si>
    <t>San Juan De La Maguana</t>
  </si>
  <si>
    <t>REGIÓN VII</t>
  </si>
  <si>
    <t>Dajabón</t>
  </si>
  <si>
    <t>Montecristi</t>
  </si>
  <si>
    <t>Santiago Rodríguez</t>
  </si>
  <si>
    <t>Valverde</t>
  </si>
  <si>
    <t>REGIÓN VIII</t>
  </si>
  <si>
    <t>La Vega</t>
  </si>
  <si>
    <t>Monseñor Nouel</t>
  </si>
  <si>
    <t>Sanchez Ramírez</t>
  </si>
  <si>
    <r>
      <t xml:space="preserve">Fuente: </t>
    </r>
    <r>
      <rPr>
        <sz val="10"/>
        <color theme="1"/>
        <rFont val="Calibri"/>
        <family val="2"/>
        <scheme val="minor"/>
      </rPr>
      <t>Cartera de afiliados / data warehouse, Unidad de  Gestión Estadística / Gerencia de Planificación y Calidad. Fecha: 25/07/2018</t>
    </r>
  </si>
  <si>
    <t>POBLACIÓN AFILIADA AL RÉGIMEN SUBSIDIADO</t>
  </si>
  <si>
    <t>Seguro Nacional de Salud SeNaSa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</si>
</sst>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rgb="FF00B0F0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7" fillId="0" borderId="4" xfId="0" applyFont="1" applyBorder="1"/>
    <xf numFmtId="3" fontId="0" fillId="0" borderId="4" xfId="0" applyNumberFormat="1" applyFont="1" applyBorder="1"/>
    <xf numFmtId="9" fontId="7" fillId="0" borderId="4" xfId="2" applyFont="1" applyBorder="1"/>
    <xf numFmtId="3" fontId="7" fillId="0" borderId="4" xfId="0" applyNumberFormat="1" applyFont="1" applyBorder="1"/>
    <xf numFmtId="4" fontId="7" fillId="0" borderId="4" xfId="0" applyNumberFormat="1" applyFont="1" applyBorder="1"/>
    <xf numFmtId="3" fontId="0" fillId="0" borderId="4" xfId="0" applyNumberFormat="1" applyBorder="1"/>
    <xf numFmtId="0" fontId="7" fillId="0" borderId="0" xfId="0" applyFont="1" applyFill="1" applyBorder="1" applyAlignment="1">
      <alignment horizontal="left" vertical="top" wrapText="1"/>
    </xf>
    <xf numFmtId="164" fontId="7" fillId="0" borderId="0" xfId="1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165" fontId="0" fillId="0" borderId="4" xfId="2" applyNumberFormat="1" applyFont="1" applyBorder="1"/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horizontal="center"/>
    </xf>
    <xf numFmtId="3" fontId="2" fillId="2" borderId="4" xfId="0" applyNumberFormat="1" applyFont="1" applyFill="1" applyBorder="1"/>
    <xf numFmtId="9" fontId="2" fillId="2" borderId="4" xfId="2" applyFont="1" applyFill="1" applyBorder="1"/>
    <xf numFmtId="165" fontId="2" fillId="2" borderId="4" xfId="2" applyNumberFormat="1" applyFont="1" applyFill="1" applyBorder="1"/>
    <xf numFmtId="0" fontId="7" fillId="0" borderId="0" xfId="0" applyFont="1" applyBorder="1" applyAlignment="1">
      <alignment horizontal="left"/>
    </xf>
    <xf numFmtId="0" fontId="7" fillId="0" borderId="5" xfId="0" applyFont="1" applyBorder="1"/>
    <xf numFmtId="0" fontId="6" fillId="2" borderId="10" xfId="0" applyFont="1" applyFill="1" applyBorder="1"/>
    <xf numFmtId="3" fontId="6" fillId="2" borderId="4" xfId="0" applyNumberFormat="1" applyFont="1" applyFill="1" applyBorder="1"/>
    <xf numFmtId="165" fontId="6" fillId="2" borderId="11" xfId="2" applyNumberFormat="1" applyFont="1" applyFill="1" applyBorder="1"/>
    <xf numFmtId="9" fontId="6" fillId="2" borderId="11" xfId="2" applyFont="1" applyFill="1" applyBorder="1"/>
    <xf numFmtId="2" fontId="6" fillId="2" borderId="11" xfId="0" applyNumberFormat="1" applyFont="1" applyFill="1" applyBorder="1"/>
    <xf numFmtId="165" fontId="7" fillId="0" borderId="4" xfId="2" applyNumberFormat="1" applyFont="1" applyBorder="1"/>
    <xf numFmtId="3" fontId="7" fillId="0" borderId="7" xfId="0" applyNumberFormat="1" applyFont="1" applyBorder="1"/>
    <xf numFmtId="2" fontId="7" fillId="0" borderId="4" xfId="0" applyNumberFormat="1" applyFont="1" applyBorder="1"/>
    <xf numFmtId="0" fontId="7" fillId="0" borderId="1" xfId="0" applyFont="1" applyBorder="1"/>
    <xf numFmtId="165" fontId="7" fillId="0" borderId="8" xfId="2" applyNumberFormat="1" applyFont="1" applyBorder="1"/>
    <xf numFmtId="9" fontId="7" fillId="0" borderId="8" xfId="2" applyFont="1" applyBorder="1"/>
    <xf numFmtId="0" fontId="6" fillId="2" borderId="5" xfId="0" applyFont="1" applyFill="1" applyBorder="1"/>
    <xf numFmtId="165" fontId="6" fillId="2" borderId="7" xfId="2" applyNumberFormat="1" applyFont="1" applyFill="1" applyBorder="1"/>
    <xf numFmtId="9" fontId="6" fillId="2" borderId="7" xfId="2" applyFont="1" applyFill="1" applyBorder="1"/>
    <xf numFmtId="0" fontId="7" fillId="0" borderId="10" xfId="0" applyFont="1" applyBorder="1"/>
    <xf numFmtId="165" fontId="7" fillId="0" borderId="9" xfId="2" applyNumberFormat="1" applyFont="1" applyBorder="1"/>
    <xf numFmtId="9" fontId="7" fillId="0" borderId="9" xfId="2" applyFont="1" applyBorder="1"/>
    <xf numFmtId="0" fontId="7" fillId="0" borderId="5" xfId="0" applyFont="1" applyBorder="1" applyAlignment="1">
      <alignment wrapText="1"/>
    </xf>
    <xf numFmtId="0" fontId="8" fillId="0" borderId="12" xfId="0" applyFont="1" applyBorder="1"/>
    <xf numFmtId="165" fontId="6" fillId="2" borderId="4" xfId="2" applyNumberFormat="1" applyFont="1" applyFill="1" applyBorder="1"/>
    <xf numFmtId="9" fontId="6" fillId="2" borderId="4" xfId="2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523875</xdr:colOff>
      <xdr:row>58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43875" cy="11068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</xdr:col>
      <xdr:colOff>78251</xdr:colOff>
      <xdr:row>4</xdr:row>
      <xdr:rowOff>171451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02176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selection sqref="A1:G1"/>
    </sheetView>
  </sheetViews>
  <sheetFormatPr baseColWidth="10" defaultRowHeight="15" x14ac:dyDescent="0.25"/>
  <cols>
    <col min="1" max="1" width="13.85546875" customWidth="1"/>
    <col min="7" max="7" width="36.28515625" customWidth="1"/>
  </cols>
  <sheetData>
    <row r="1" spans="1:7" x14ac:dyDescent="0.25">
      <c r="A1" s="45" t="s">
        <v>96</v>
      </c>
      <c r="B1" s="45"/>
      <c r="C1" s="45"/>
      <c r="D1" s="45"/>
      <c r="E1" s="45"/>
      <c r="F1" s="45"/>
      <c r="G1" s="45"/>
    </row>
    <row r="2" spans="1:7" ht="28.5" x14ac:dyDescent="0.45">
      <c r="A2" s="46" t="s">
        <v>95</v>
      </c>
      <c r="B2" s="46"/>
      <c r="C2" s="46"/>
      <c r="D2" s="46"/>
      <c r="E2" s="46"/>
      <c r="F2" s="46"/>
      <c r="G2" s="46"/>
    </row>
    <row r="3" spans="1:7" ht="21" x14ac:dyDescent="0.35">
      <c r="A3" s="47" t="s">
        <v>0</v>
      </c>
      <c r="B3" s="47"/>
      <c r="C3" s="47"/>
      <c r="D3" s="47"/>
      <c r="E3" s="47"/>
      <c r="F3" s="47"/>
      <c r="G3" s="47"/>
    </row>
    <row r="4" spans="1:7" ht="21" x14ac:dyDescent="0.35">
      <c r="A4" s="43"/>
      <c r="B4" s="43"/>
      <c r="C4" s="43"/>
      <c r="D4" s="43"/>
      <c r="E4" s="43"/>
      <c r="F4" s="43"/>
      <c r="G4" s="43"/>
    </row>
    <row r="5" spans="1:7" x14ac:dyDescent="0.25">
      <c r="A5" s="48" t="s">
        <v>1</v>
      </c>
      <c r="B5" s="48"/>
      <c r="C5" s="48"/>
      <c r="D5" s="48"/>
      <c r="E5" s="48"/>
      <c r="F5" s="48"/>
      <c r="G5" s="48"/>
    </row>
    <row r="6" spans="1:7" x14ac:dyDescent="0.25">
      <c r="A6" s="49" t="s">
        <v>2</v>
      </c>
      <c r="B6" s="50"/>
      <c r="C6" s="50"/>
      <c r="D6" s="50"/>
      <c r="E6" s="50"/>
      <c r="F6" s="50"/>
      <c r="G6" s="51"/>
    </row>
    <row r="7" spans="1:7" ht="25.5" x14ac:dyDescent="0.25">
      <c r="A7" s="1" t="s">
        <v>3</v>
      </c>
      <c r="B7" s="1" t="s">
        <v>4</v>
      </c>
      <c r="C7" s="1" t="s">
        <v>5</v>
      </c>
      <c r="D7" s="1" t="s">
        <v>6</v>
      </c>
      <c r="E7" s="1" t="s">
        <v>5</v>
      </c>
      <c r="F7" s="2" t="s">
        <v>7</v>
      </c>
      <c r="G7" s="2" t="s">
        <v>8</v>
      </c>
    </row>
    <row r="8" spans="1:7" x14ac:dyDescent="0.25">
      <c r="A8" s="3" t="s">
        <v>9</v>
      </c>
      <c r="B8" s="4">
        <v>2395036</v>
      </c>
      <c r="C8" s="5">
        <f t="shared" ref="C8:C10" si="0">B8/G8</f>
        <v>0.68608275551901599</v>
      </c>
      <c r="D8" s="6">
        <v>1095849</v>
      </c>
      <c r="E8" s="5">
        <f t="shared" ref="E8:E10" si="1">D8/G8</f>
        <v>0.31391724448098407</v>
      </c>
      <c r="F8" s="7">
        <f t="shared" ref="F8:F10" si="2">D8/B8</f>
        <v>0.45755011615691787</v>
      </c>
      <c r="G8" s="6">
        <f t="shared" ref="G8:G10" si="3">B8+D8</f>
        <v>3490885</v>
      </c>
    </row>
    <row r="9" spans="1:7" x14ac:dyDescent="0.25">
      <c r="A9" s="3" t="s">
        <v>10</v>
      </c>
      <c r="B9" s="8">
        <v>2411068</v>
      </c>
      <c r="C9" s="5">
        <f t="shared" si="0"/>
        <v>0.68597040879382998</v>
      </c>
      <c r="D9" s="8">
        <v>1103760</v>
      </c>
      <c r="E9" s="5">
        <f t="shared" si="1"/>
        <v>0.31402959120616997</v>
      </c>
      <c r="F9" s="7">
        <f t="shared" si="2"/>
        <v>0.45778883050996488</v>
      </c>
      <c r="G9" s="6">
        <f t="shared" si="3"/>
        <v>3514828</v>
      </c>
    </row>
    <row r="10" spans="1:7" x14ac:dyDescent="0.25">
      <c r="A10" s="3" t="s">
        <v>11</v>
      </c>
      <c r="B10" s="8">
        <v>2441001</v>
      </c>
      <c r="C10" s="5">
        <f t="shared" si="0"/>
        <v>0.68723093906226373</v>
      </c>
      <c r="D10" s="8">
        <v>1110936</v>
      </c>
      <c r="E10" s="5">
        <f t="shared" si="1"/>
        <v>0.31276906093773621</v>
      </c>
      <c r="F10" s="7">
        <f t="shared" si="2"/>
        <v>0.45511493030932804</v>
      </c>
      <c r="G10" s="6">
        <f t="shared" si="3"/>
        <v>3551937</v>
      </c>
    </row>
    <row r="11" spans="1:7" ht="44.25" customHeight="1" x14ac:dyDescent="0.25">
      <c r="A11" s="52" t="s">
        <v>12</v>
      </c>
      <c r="B11" s="53"/>
      <c r="C11" s="53"/>
      <c r="D11" s="53"/>
      <c r="E11" s="53"/>
      <c r="F11" s="53"/>
      <c r="G11" s="54"/>
    </row>
    <row r="12" spans="1:7" x14ac:dyDescent="0.25">
      <c r="A12" s="9"/>
      <c r="B12" s="10"/>
      <c r="C12" s="9"/>
      <c r="D12" s="10"/>
      <c r="E12" s="9"/>
      <c r="F12" s="9"/>
      <c r="G12" s="11"/>
    </row>
    <row r="13" spans="1:7" x14ac:dyDescent="0.25">
      <c r="A13" s="9"/>
      <c r="B13" s="10"/>
      <c r="C13" s="9"/>
      <c r="D13" s="10"/>
      <c r="E13" s="9"/>
      <c r="F13" s="9"/>
      <c r="G13" s="11"/>
    </row>
    <row r="14" spans="1:7" x14ac:dyDescent="0.25">
      <c r="A14" s="9"/>
      <c r="B14" s="10"/>
      <c r="C14" s="9"/>
      <c r="D14" s="10"/>
      <c r="E14" s="9"/>
      <c r="F14" s="9"/>
      <c r="G14" s="11"/>
    </row>
    <row r="15" spans="1:7" ht="21" x14ac:dyDescent="0.35">
      <c r="A15" s="44" t="s">
        <v>13</v>
      </c>
      <c r="B15" s="44"/>
      <c r="C15" s="44"/>
      <c r="D15" s="44"/>
      <c r="E15" s="44"/>
      <c r="F15" s="44"/>
      <c r="G15" s="44"/>
    </row>
    <row r="16" spans="1:7" x14ac:dyDescent="0.25">
      <c r="A16" s="48" t="s">
        <v>14</v>
      </c>
      <c r="B16" s="48"/>
      <c r="C16" s="48"/>
      <c r="D16" s="48"/>
      <c r="E16" s="48"/>
      <c r="F16" s="48"/>
      <c r="G16" s="48"/>
    </row>
    <row r="17" spans="1:7" x14ac:dyDescent="0.25">
      <c r="A17" s="55" t="s">
        <v>15</v>
      </c>
      <c r="B17" s="56"/>
      <c r="C17" s="56"/>
      <c r="D17" s="56"/>
      <c r="E17" s="56"/>
      <c r="F17" s="56"/>
      <c r="G17" s="57"/>
    </row>
    <row r="18" spans="1:7" x14ac:dyDescent="0.25">
      <c r="A18" s="58" t="s">
        <v>16</v>
      </c>
      <c r="B18" s="58" t="s">
        <v>17</v>
      </c>
      <c r="C18" s="59" t="s">
        <v>18</v>
      </c>
      <c r="D18" s="58" t="s">
        <v>19</v>
      </c>
      <c r="E18" s="58"/>
      <c r="F18" s="58"/>
      <c r="G18" s="58"/>
    </row>
    <row r="19" spans="1:7" x14ac:dyDescent="0.25">
      <c r="A19" s="58"/>
      <c r="B19" s="58"/>
      <c r="C19" s="59"/>
      <c r="D19" s="12" t="s">
        <v>20</v>
      </c>
      <c r="E19" s="12" t="s">
        <v>21</v>
      </c>
      <c r="F19" s="12" t="s">
        <v>22</v>
      </c>
      <c r="G19" s="12" t="s">
        <v>23</v>
      </c>
    </row>
    <row r="20" spans="1:7" x14ac:dyDescent="0.25">
      <c r="A20" s="13" t="s">
        <v>24</v>
      </c>
      <c r="B20" s="8">
        <v>53</v>
      </c>
      <c r="C20" s="14">
        <f>B20/B40</f>
        <v>1.4860411667049392E-5</v>
      </c>
      <c r="D20" s="8">
        <v>22</v>
      </c>
      <c r="E20" s="14">
        <f>D20/B20</f>
        <v>0.41509433962264153</v>
      </c>
      <c r="F20" s="8">
        <v>31</v>
      </c>
      <c r="G20" s="14"/>
    </row>
    <row r="21" spans="1:7" x14ac:dyDescent="0.25">
      <c r="A21" s="13" t="s">
        <v>25</v>
      </c>
      <c r="B21" s="8">
        <v>26258</v>
      </c>
      <c r="C21" s="14">
        <f>B21/B40</f>
        <v>7.3623526330826973E-3</v>
      </c>
      <c r="D21" s="8">
        <v>12747</v>
      </c>
      <c r="E21" s="14">
        <f t="shared" ref="E21:E38" si="4">D21/B21</f>
        <v>0.48545205270774622</v>
      </c>
      <c r="F21" s="8">
        <v>13511</v>
      </c>
      <c r="G21" s="14">
        <f t="shared" ref="G21:G38" si="5">F21/B21</f>
        <v>0.51454794729225384</v>
      </c>
    </row>
    <row r="22" spans="1:7" x14ac:dyDescent="0.25">
      <c r="A22" s="13" t="s">
        <v>26</v>
      </c>
      <c r="B22" s="8">
        <v>73815</v>
      </c>
      <c r="C22" s="14">
        <f>B22/B40</f>
        <v>2.0696628060438697E-2</v>
      </c>
      <c r="D22" s="8">
        <v>36206</v>
      </c>
      <c r="E22" s="14">
        <f t="shared" si="4"/>
        <v>0.49049651154914314</v>
      </c>
      <c r="F22" s="8">
        <v>37609</v>
      </c>
      <c r="G22" s="14">
        <f t="shared" si="5"/>
        <v>0.50950348845085691</v>
      </c>
    </row>
    <row r="23" spans="1:7" x14ac:dyDescent="0.25">
      <c r="A23" s="13" t="s">
        <v>27</v>
      </c>
      <c r="B23" s="8">
        <v>172990</v>
      </c>
      <c r="C23" s="14">
        <f>B23/B40</f>
        <v>4.8503822910997627E-2</v>
      </c>
      <c r="D23" s="8">
        <v>84314</v>
      </c>
      <c r="E23" s="14">
        <f t="shared" si="4"/>
        <v>0.48739233481704147</v>
      </c>
      <c r="F23" s="8">
        <v>88676</v>
      </c>
      <c r="G23" s="14">
        <f t="shared" si="5"/>
        <v>0.51260766518295853</v>
      </c>
    </row>
    <row r="24" spans="1:7" x14ac:dyDescent="0.25">
      <c r="A24" s="13" t="s">
        <v>28</v>
      </c>
      <c r="B24" s="8">
        <v>233632</v>
      </c>
      <c r="C24" s="14">
        <f>B24/B40</f>
        <v>6.5506937709360072E-2</v>
      </c>
      <c r="D24" s="8">
        <v>114282</v>
      </c>
      <c r="E24" s="14">
        <f t="shared" si="4"/>
        <v>0.48915388302972196</v>
      </c>
      <c r="F24" s="8">
        <v>119349</v>
      </c>
      <c r="G24" s="14">
        <f t="shared" si="5"/>
        <v>0.51084183673469385</v>
      </c>
    </row>
    <row r="25" spans="1:7" x14ac:dyDescent="0.25">
      <c r="A25" s="13" t="s">
        <v>29</v>
      </c>
      <c r="B25" s="8">
        <v>231762</v>
      </c>
      <c r="C25" s="14">
        <f>B25/B40</f>
        <v>6.4982617524126443E-2</v>
      </c>
      <c r="D25" s="8">
        <v>117742</v>
      </c>
      <c r="E25" s="14">
        <f t="shared" si="4"/>
        <v>0.50802978918027974</v>
      </c>
      <c r="F25" s="8">
        <v>114006</v>
      </c>
      <c r="G25" s="14">
        <f t="shared" si="5"/>
        <v>0.49190980402309264</v>
      </c>
    </row>
    <row r="26" spans="1:7" x14ac:dyDescent="0.25">
      <c r="A26" s="13" t="s">
        <v>30</v>
      </c>
      <c r="B26" s="8">
        <v>152187</v>
      </c>
      <c r="C26" s="14">
        <f>B26/B40</f>
        <v>4.2670971139117844E-2</v>
      </c>
      <c r="D26" s="8">
        <v>96549</v>
      </c>
      <c r="E26" s="14">
        <f t="shared" si="4"/>
        <v>0.63441029785724146</v>
      </c>
      <c r="F26" s="8">
        <v>55605</v>
      </c>
      <c r="G26" s="14">
        <f t="shared" si="5"/>
        <v>0.36537286364801197</v>
      </c>
    </row>
    <row r="27" spans="1:7" x14ac:dyDescent="0.25">
      <c r="A27" s="13" t="s">
        <v>31</v>
      </c>
      <c r="B27" s="8">
        <v>251681</v>
      </c>
      <c r="C27" s="14">
        <f>B27/B40</f>
        <v>7.0567608844804869E-2</v>
      </c>
      <c r="D27" s="8">
        <v>144224</v>
      </c>
      <c r="E27" s="14">
        <f t="shared" si="4"/>
        <v>0.5730428598106333</v>
      </c>
      <c r="F27" s="8">
        <v>107448</v>
      </c>
      <c r="G27" s="14">
        <f t="shared" si="5"/>
        <v>0.42692138063659951</v>
      </c>
    </row>
    <row r="28" spans="1:7" x14ac:dyDescent="0.25">
      <c r="A28" s="13" t="s">
        <v>32</v>
      </c>
      <c r="B28" s="8">
        <v>340342</v>
      </c>
      <c r="C28" s="14">
        <f>B28/B40</f>
        <v>9.5426834482772158E-2</v>
      </c>
      <c r="D28" s="8">
        <v>176696</v>
      </c>
      <c r="E28" s="14">
        <f t="shared" si="4"/>
        <v>0.5191718918029512</v>
      </c>
      <c r="F28" s="8">
        <v>163641</v>
      </c>
      <c r="G28" s="14">
        <f t="shared" si="5"/>
        <v>0.48081341709221903</v>
      </c>
    </row>
    <row r="29" spans="1:7" x14ac:dyDescent="0.25">
      <c r="A29" s="13" t="s">
        <v>33</v>
      </c>
      <c r="B29" s="8">
        <v>321780</v>
      </c>
      <c r="C29" s="14">
        <f>B29/B40</f>
        <v>9.0222325777795348E-2</v>
      </c>
      <c r="D29" s="8">
        <v>162340</v>
      </c>
      <c r="E29" s="14">
        <f t="shared" si="4"/>
        <v>0.50450618434955563</v>
      </c>
      <c r="F29" s="8">
        <v>146457</v>
      </c>
      <c r="G29" s="14">
        <f t="shared" si="5"/>
        <v>0.45514637329852692</v>
      </c>
    </row>
    <row r="30" spans="1:7" x14ac:dyDescent="0.25">
      <c r="A30" s="13" t="s">
        <v>34</v>
      </c>
      <c r="B30" s="8">
        <v>361576</v>
      </c>
      <c r="C30" s="14">
        <f>B30/B40</f>
        <v>0.10138053224386889</v>
      </c>
      <c r="D30" s="8">
        <v>187357</v>
      </c>
      <c r="E30" s="14">
        <f t="shared" si="4"/>
        <v>0.51816768812089298</v>
      </c>
      <c r="F30" s="8">
        <v>173230</v>
      </c>
      <c r="G30" s="14">
        <f t="shared" si="5"/>
        <v>0.47909706396442242</v>
      </c>
    </row>
    <row r="31" spans="1:7" x14ac:dyDescent="0.25">
      <c r="A31" s="13" t="s">
        <v>35</v>
      </c>
      <c r="B31" s="8">
        <v>288120</v>
      </c>
      <c r="C31" s="14">
        <f>B31/B40</f>
        <v>8.0784562443590016E-2</v>
      </c>
      <c r="D31" s="8">
        <v>150503</v>
      </c>
      <c r="E31" s="14">
        <f t="shared" si="4"/>
        <v>0.52236221019019857</v>
      </c>
      <c r="F31" s="8">
        <v>137093</v>
      </c>
      <c r="G31" s="14">
        <f t="shared" si="5"/>
        <v>0.4758191031514647</v>
      </c>
    </row>
    <row r="32" spans="1:7" x14ac:dyDescent="0.25">
      <c r="A32" s="13" t="s">
        <v>36</v>
      </c>
      <c r="B32" s="8">
        <v>238739</v>
      </c>
      <c r="C32" s="14">
        <f>B32/B40</f>
        <v>6.693886454678688E-2</v>
      </c>
      <c r="D32" s="8">
        <v>125188</v>
      </c>
      <c r="E32" s="14">
        <f t="shared" si="4"/>
        <v>0.524371803517649</v>
      </c>
      <c r="F32" s="8">
        <v>113539</v>
      </c>
      <c r="G32" s="14">
        <f t="shared" si="5"/>
        <v>0.4755779323864136</v>
      </c>
    </row>
    <row r="33" spans="1:7" x14ac:dyDescent="0.25">
      <c r="A33" s="13" t="s">
        <v>37</v>
      </c>
      <c r="B33" s="8">
        <v>203845</v>
      </c>
      <c r="C33" s="14">
        <f>B33/B40</f>
        <v>5.7155105967352515E-2</v>
      </c>
      <c r="D33" s="8">
        <v>106509</v>
      </c>
      <c r="E33" s="14">
        <f t="shared" si="4"/>
        <v>0.52249993867889821</v>
      </c>
      <c r="F33" s="8">
        <v>97331</v>
      </c>
      <c r="G33" s="14">
        <f t="shared" si="5"/>
        <v>0.47747553288037481</v>
      </c>
    </row>
    <row r="34" spans="1:7" x14ac:dyDescent="0.25">
      <c r="A34" s="13" t="s">
        <v>38</v>
      </c>
      <c r="B34" s="8">
        <v>174032</v>
      </c>
      <c r="C34" s="14">
        <f>B34/B40</f>
        <v>4.8795984212074338E-2</v>
      </c>
      <c r="D34" s="8">
        <v>91453</v>
      </c>
      <c r="E34" s="14">
        <f t="shared" si="4"/>
        <v>0.52549531120713433</v>
      </c>
      <c r="F34" s="8">
        <v>82578</v>
      </c>
      <c r="G34" s="14">
        <f t="shared" si="5"/>
        <v>0.47449894272317733</v>
      </c>
    </row>
    <row r="35" spans="1:7" x14ac:dyDescent="0.25">
      <c r="A35" s="13" t="s">
        <v>39</v>
      </c>
      <c r="B35" s="8">
        <v>147468</v>
      </c>
      <c r="C35" s="14">
        <f>B35/B40</f>
        <v>4.1347833730498863E-2</v>
      </c>
      <c r="D35" s="8">
        <v>78829</v>
      </c>
      <c r="E35" s="14">
        <f t="shared" si="4"/>
        <v>0.5345498684460358</v>
      </c>
      <c r="F35" s="8">
        <v>68637</v>
      </c>
      <c r="G35" s="14">
        <f t="shared" si="5"/>
        <v>0.46543656928960858</v>
      </c>
    </row>
    <row r="36" spans="1:7" x14ac:dyDescent="0.25">
      <c r="A36" s="13" t="s">
        <v>40</v>
      </c>
      <c r="B36" s="8">
        <v>113925</v>
      </c>
      <c r="C36" s="14">
        <f>B36/B40</f>
        <v>3.1942875456011356E-2</v>
      </c>
      <c r="D36" s="8">
        <v>59781</v>
      </c>
      <c r="E36" s="14">
        <f t="shared" si="4"/>
        <v>0.52473996050032912</v>
      </c>
      <c r="F36" s="8">
        <v>54138</v>
      </c>
      <c r="G36" s="14">
        <f t="shared" si="5"/>
        <v>0.47520737327188939</v>
      </c>
    </row>
    <row r="37" spans="1:7" x14ac:dyDescent="0.25">
      <c r="A37" s="13" t="s">
        <v>41</v>
      </c>
      <c r="B37" s="8">
        <v>87903</v>
      </c>
      <c r="C37" s="14">
        <f>B37/B40</f>
        <v>2.4646693712615901E-2</v>
      </c>
      <c r="D37" s="8">
        <v>47128</v>
      </c>
      <c r="E37" s="14">
        <f t="shared" si="4"/>
        <v>0.53613642310273824</v>
      </c>
      <c r="F37" s="8">
        <v>40774</v>
      </c>
      <c r="G37" s="14">
        <f t="shared" si="5"/>
        <v>0.46385220072124955</v>
      </c>
    </row>
    <row r="38" spans="1:7" x14ac:dyDescent="0.25">
      <c r="A38" s="13" t="s">
        <v>42</v>
      </c>
      <c r="B38" s="8">
        <v>63983</v>
      </c>
      <c r="C38" s="14">
        <f>B38/B40</f>
        <v>1.7939881503638136E-2</v>
      </c>
      <c r="D38" s="8">
        <v>36158</v>
      </c>
      <c r="E38" s="14">
        <f t="shared" si="4"/>
        <v>0.56511885969710707</v>
      </c>
      <c r="F38" s="8">
        <v>27824</v>
      </c>
      <c r="G38" s="14">
        <f t="shared" si="5"/>
        <v>0.4348655111513996</v>
      </c>
    </row>
    <row r="39" spans="1:7" x14ac:dyDescent="0.25">
      <c r="A39" s="15" t="s">
        <v>43</v>
      </c>
      <c r="B39" s="8">
        <v>82432</v>
      </c>
      <c r="C39" s="14">
        <f>B39/B40</f>
        <v>2.3112706689400294E-2</v>
      </c>
      <c r="D39" s="8">
        <v>44976</v>
      </c>
      <c r="E39" s="14">
        <f>D39/B39</f>
        <v>0.54561335403726707</v>
      </c>
      <c r="F39" s="8">
        <v>37456</v>
      </c>
      <c r="G39" s="14">
        <f>F39/B39</f>
        <v>0.45438664596273293</v>
      </c>
    </row>
    <row r="40" spans="1:7" x14ac:dyDescent="0.25">
      <c r="A40" s="16" t="s">
        <v>44</v>
      </c>
      <c r="B40" s="17">
        <f>SUM(B20:B39)</f>
        <v>3566523</v>
      </c>
      <c r="C40" s="18">
        <f>SUM(C20:C38)</f>
        <v>0.97688729331059965</v>
      </c>
      <c r="D40" s="17">
        <f>SUM(D20:D39)</f>
        <v>1873004</v>
      </c>
      <c r="E40" s="19">
        <f>D40/B40</f>
        <v>0.52516246215151285</v>
      </c>
      <c r="F40" s="17">
        <f>SUM(F20:F39)</f>
        <v>1678933</v>
      </c>
      <c r="G40" s="19">
        <f>F40/B40</f>
        <v>0.47074784040366485</v>
      </c>
    </row>
    <row r="41" spans="1:7" ht="30" customHeight="1" x14ac:dyDescent="0.25">
      <c r="A41" s="52" t="s">
        <v>45</v>
      </c>
      <c r="B41" s="53"/>
      <c r="C41" s="53"/>
      <c r="D41" s="53"/>
      <c r="E41" s="53"/>
      <c r="F41" s="53"/>
      <c r="G41" s="54"/>
    </row>
    <row r="42" spans="1:7" x14ac:dyDescent="0.25">
      <c r="A42" s="20"/>
      <c r="B42" s="20"/>
      <c r="C42" s="20"/>
      <c r="D42" s="20"/>
      <c r="E42" s="20"/>
      <c r="F42" s="20"/>
      <c r="G42" s="20"/>
    </row>
    <row r="43" spans="1:7" x14ac:dyDescent="0.25">
      <c r="A43" s="20"/>
      <c r="B43" s="20"/>
      <c r="C43" s="20"/>
      <c r="D43" s="20"/>
      <c r="E43" s="20"/>
      <c r="F43" s="20"/>
      <c r="G43" s="20"/>
    </row>
    <row r="44" spans="1:7" x14ac:dyDescent="0.25">
      <c r="A44" s="20"/>
      <c r="B44" s="20"/>
      <c r="C44" s="20"/>
      <c r="D44" s="20"/>
      <c r="E44" s="20"/>
      <c r="F44" s="20"/>
      <c r="G44" s="20"/>
    </row>
    <row r="45" spans="1:7" ht="21" x14ac:dyDescent="0.35">
      <c r="A45" s="44" t="s">
        <v>46</v>
      </c>
      <c r="B45" s="44"/>
      <c r="C45" s="44"/>
      <c r="D45" s="44"/>
      <c r="E45" s="44"/>
      <c r="F45" s="44"/>
      <c r="G45" s="44"/>
    </row>
    <row r="46" spans="1:7" x14ac:dyDescent="0.25">
      <c r="A46" s="48" t="s">
        <v>47</v>
      </c>
      <c r="B46" s="48"/>
      <c r="C46" s="48"/>
      <c r="D46" s="48"/>
      <c r="E46" s="48"/>
      <c r="F46" s="48"/>
      <c r="G46" s="48"/>
    </row>
    <row r="47" spans="1:7" ht="33.75" customHeight="1" x14ac:dyDescent="0.25">
      <c r="A47" s="60" t="s">
        <v>48</v>
      </c>
      <c r="B47" s="61"/>
      <c r="C47" s="61"/>
      <c r="D47" s="61"/>
      <c r="E47" s="61"/>
      <c r="F47" s="61"/>
      <c r="G47" s="62"/>
    </row>
    <row r="48" spans="1:7" x14ac:dyDescent="0.25">
      <c r="A48" s="63" t="s">
        <v>49</v>
      </c>
      <c r="B48" s="63" t="s">
        <v>50</v>
      </c>
      <c r="C48" s="63"/>
      <c r="D48" s="63"/>
      <c r="E48" s="63"/>
      <c r="F48" s="63"/>
      <c r="G48" s="64" t="s">
        <v>44</v>
      </c>
    </row>
    <row r="49" spans="1:7" ht="25.5" x14ac:dyDescent="0.25">
      <c r="A49" s="63"/>
      <c r="B49" s="1" t="s">
        <v>4</v>
      </c>
      <c r="C49" s="1" t="s">
        <v>5</v>
      </c>
      <c r="D49" s="1" t="s">
        <v>6</v>
      </c>
      <c r="E49" s="1" t="s">
        <v>5</v>
      </c>
      <c r="F49" s="2" t="s">
        <v>51</v>
      </c>
      <c r="G49" s="65"/>
    </row>
    <row r="50" spans="1:7" x14ac:dyDescent="0.25">
      <c r="A50" s="21" t="s">
        <v>52</v>
      </c>
      <c r="B50" s="6"/>
      <c r="C50" s="6"/>
      <c r="D50" s="6"/>
      <c r="E50" s="6"/>
      <c r="F50" s="6"/>
      <c r="G50" s="6"/>
    </row>
    <row r="51" spans="1:7" x14ac:dyDescent="0.25">
      <c r="A51" s="22" t="s">
        <v>53</v>
      </c>
      <c r="B51" s="23">
        <v>968382</v>
      </c>
      <c r="C51" s="24">
        <v>0.69644621715659971</v>
      </c>
      <c r="D51" s="23">
        <v>422080</v>
      </c>
      <c r="E51" s="25">
        <v>0.30355378284340023</v>
      </c>
      <c r="F51" s="26">
        <v>0.43586105483166765</v>
      </c>
      <c r="G51" s="23">
        <f>G52+G53+G54</f>
        <v>1390462</v>
      </c>
    </row>
    <row r="52" spans="1:7" x14ac:dyDescent="0.25">
      <c r="A52" s="21" t="s">
        <v>54</v>
      </c>
      <c r="B52" s="6">
        <v>352815</v>
      </c>
      <c r="C52" s="27">
        <v>0.78362236693645115</v>
      </c>
      <c r="D52" s="28">
        <v>97421</v>
      </c>
      <c r="E52" s="5">
        <v>0.2163776330635489</v>
      </c>
      <c r="F52" s="29">
        <v>0.27612488131173563</v>
      </c>
      <c r="G52" s="6">
        <f>B52+D52</f>
        <v>450236</v>
      </c>
    </row>
    <row r="53" spans="1:7" x14ac:dyDescent="0.25">
      <c r="A53" s="21" t="s">
        <v>55</v>
      </c>
      <c r="B53" s="6">
        <v>65553</v>
      </c>
      <c r="C53" s="27">
        <v>0.57028395448376656</v>
      </c>
      <c r="D53" s="28">
        <v>49395</v>
      </c>
      <c r="E53" s="5">
        <v>0.42971604551623344</v>
      </c>
      <c r="F53" s="29">
        <v>0.75351242506063798</v>
      </c>
      <c r="G53" s="6">
        <f t="shared" ref="G53:G54" si="6">B53+D53</f>
        <v>114948</v>
      </c>
    </row>
    <row r="54" spans="1:7" x14ac:dyDescent="0.25">
      <c r="A54" s="30" t="s">
        <v>56</v>
      </c>
      <c r="B54" s="6">
        <v>550014</v>
      </c>
      <c r="C54" s="31">
        <v>0.66645905985619391</v>
      </c>
      <c r="D54" s="28">
        <v>275264</v>
      </c>
      <c r="E54" s="32">
        <v>0.33354094014380609</v>
      </c>
      <c r="F54" s="29">
        <v>0.50046726083336057</v>
      </c>
      <c r="G54" s="6">
        <f t="shared" si="6"/>
        <v>825278</v>
      </c>
    </row>
    <row r="55" spans="1:7" x14ac:dyDescent="0.25">
      <c r="A55" s="33" t="s">
        <v>57</v>
      </c>
      <c r="B55" s="23">
        <v>223106</v>
      </c>
      <c r="C55" s="34">
        <v>0.64181186874135188</v>
      </c>
      <c r="D55" s="23">
        <v>124513</v>
      </c>
      <c r="E55" s="35">
        <v>0.35818813125864812</v>
      </c>
      <c r="F55" s="26">
        <v>0.55808898012603869</v>
      </c>
      <c r="G55" s="23">
        <f>G56+G57+G58</f>
        <v>347619</v>
      </c>
    </row>
    <row r="56" spans="1:7" x14ac:dyDescent="0.25">
      <c r="A56" s="36" t="s">
        <v>58</v>
      </c>
      <c r="B56" s="6">
        <v>50589</v>
      </c>
      <c r="C56" s="37">
        <v>0.65006874751031207</v>
      </c>
      <c r="D56" s="28">
        <v>27232</v>
      </c>
      <c r="E56" s="38">
        <v>0.34993125248968787</v>
      </c>
      <c r="F56" s="29">
        <v>0.53829883966870273</v>
      </c>
      <c r="G56" s="6">
        <f>B56+D56</f>
        <v>77821</v>
      </c>
    </row>
    <row r="57" spans="1:7" x14ac:dyDescent="0.25">
      <c r="A57" s="21" t="s">
        <v>59</v>
      </c>
      <c r="B57" s="6">
        <v>152098</v>
      </c>
      <c r="C57" s="27">
        <v>0.64806111709992031</v>
      </c>
      <c r="D57" s="28">
        <v>82599</v>
      </c>
      <c r="E57" s="5">
        <v>0.35193888290007969</v>
      </c>
      <c r="F57" s="29">
        <v>0.54306434009651672</v>
      </c>
      <c r="G57" s="6">
        <f t="shared" ref="G57:G91" si="7">B57+D57</f>
        <v>234697</v>
      </c>
    </row>
    <row r="58" spans="1:7" x14ac:dyDescent="0.25">
      <c r="A58" s="21" t="s">
        <v>60</v>
      </c>
      <c r="B58" s="6">
        <v>20419</v>
      </c>
      <c r="C58" s="27">
        <v>0.58172131848095499</v>
      </c>
      <c r="D58" s="28">
        <v>14682</v>
      </c>
      <c r="E58" s="5">
        <v>0.41827868151904501</v>
      </c>
      <c r="F58" s="29">
        <v>0.71903619178216371</v>
      </c>
      <c r="G58" s="6">
        <f t="shared" si="7"/>
        <v>35101</v>
      </c>
    </row>
    <row r="59" spans="1:7" x14ac:dyDescent="0.25">
      <c r="A59" s="33" t="s">
        <v>61</v>
      </c>
      <c r="B59" s="23">
        <v>336160</v>
      </c>
      <c r="C59" s="34">
        <v>0.77087303389080364</v>
      </c>
      <c r="D59" s="23">
        <v>99917</v>
      </c>
      <c r="E59" s="35">
        <v>0.22912696610919631</v>
      </c>
      <c r="F59" s="26">
        <v>0.29723048548310327</v>
      </c>
      <c r="G59" s="23">
        <f>G60+G61+G62</f>
        <v>436077</v>
      </c>
    </row>
    <row r="60" spans="1:7" x14ac:dyDescent="0.25">
      <c r="A60" s="21" t="s">
        <v>62</v>
      </c>
      <c r="B60" s="6">
        <v>49844</v>
      </c>
      <c r="C60" s="27">
        <v>0.72481386691484406</v>
      </c>
      <c r="D60" s="28">
        <v>18924</v>
      </c>
      <c r="E60" s="5">
        <v>0.27518613308515588</v>
      </c>
      <c r="F60" s="29">
        <v>0.37966455340662869</v>
      </c>
      <c r="G60" s="6">
        <f t="shared" si="7"/>
        <v>68768</v>
      </c>
    </row>
    <row r="61" spans="1:7" x14ac:dyDescent="0.25">
      <c r="A61" s="21" t="s">
        <v>63</v>
      </c>
      <c r="B61" s="6">
        <v>73445</v>
      </c>
      <c r="C61" s="27">
        <v>0.73926259952289408</v>
      </c>
      <c r="D61" s="28">
        <v>25904</v>
      </c>
      <c r="E61" s="5">
        <v>0.26073740047710597</v>
      </c>
      <c r="F61" s="29">
        <v>0.35269929879501666</v>
      </c>
      <c r="G61" s="6">
        <f t="shared" si="7"/>
        <v>99349</v>
      </c>
    </row>
    <row r="62" spans="1:7" ht="26.25" x14ac:dyDescent="0.25">
      <c r="A62" s="39" t="s">
        <v>64</v>
      </c>
      <c r="B62" s="6">
        <v>212871</v>
      </c>
      <c r="C62" s="27">
        <v>0.7944133452754143</v>
      </c>
      <c r="D62" s="28">
        <v>55089</v>
      </c>
      <c r="E62" s="5">
        <v>0.20558665472458576</v>
      </c>
      <c r="F62" s="29">
        <v>0.2587905351128148</v>
      </c>
      <c r="G62" s="6">
        <f t="shared" si="7"/>
        <v>267960</v>
      </c>
    </row>
    <row r="63" spans="1:7" x14ac:dyDescent="0.25">
      <c r="A63" s="33" t="s">
        <v>65</v>
      </c>
      <c r="B63" s="23">
        <v>192523</v>
      </c>
      <c r="C63" s="34">
        <v>0.66584469169021343</v>
      </c>
      <c r="D63" s="23">
        <v>96618</v>
      </c>
      <c r="E63" s="35">
        <v>0.33415530830978657</v>
      </c>
      <c r="F63" s="26">
        <v>0.50185172680666723</v>
      </c>
      <c r="G63" s="23">
        <f>G64+G65+G66+G67</f>
        <v>289141</v>
      </c>
    </row>
    <row r="64" spans="1:7" x14ac:dyDescent="0.25">
      <c r="A64" s="21" t="s">
        <v>66</v>
      </c>
      <c r="B64" s="6">
        <v>99305</v>
      </c>
      <c r="C64" s="27">
        <v>0.67056289333657459</v>
      </c>
      <c r="D64" s="28">
        <v>48787</v>
      </c>
      <c r="E64" s="5">
        <v>0.32943710666342546</v>
      </c>
      <c r="F64" s="29">
        <v>0.49128442676602385</v>
      </c>
      <c r="G64" s="6">
        <f t="shared" si="7"/>
        <v>148092</v>
      </c>
    </row>
    <row r="65" spans="1:7" x14ac:dyDescent="0.25">
      <c r="A65" s="21" t="s">
        <v>67</v>
      </c>
      <c r="B65" s="6">
        <v>27975</v>
      </c>
      <c r="C65" s="27">
        <v>0.67396646429603935</v>
      </c>
      <c r="D65" s="28">
        <v>13533</v>
      </c>
      <c r="E65" s="5">
        <v>0.32603353570396071</v>
      </c>
      <c r="F65" s="29">
        <v>0.48375335120643431</v>
      </c>
      <c r="G65" s="6">
        <f t="shared" si="7"/>
        <v>41508</v>
      </c>
    </row>
    <row r="66" spans="1:7" ht="26.25" x14ac:dyDescent="0.25">
      <c r="A66" s="39" t="s">
        <v>68</v>
      </c>
      <c r="B66" s="6">
        <v>39306</v>
      </c>
      <c r="C66" s="27">
        <v>0.66226348334484675</v>
      </c>
      <c r="D66" s="28">
        <v>20045</v>
      </c>
      <c r="E66" s="5">
        <v>0.33773651665515325</v>
      </c>
      <c r="F66" s="29">
        <v>0.50997303210705747</v>
      </c>
      <c r="G66" s="6">
        <f t="shared" si="7"/>
        <v>59351</v>
      </c>
    </row>
    <row r="67" spans="1:7" x14ac:dyDescent="0.25">
      <c r="A67" s="21" t="s">
        <v>69</v>
      </c>
      <c r="B67" s="6">
        <v>25937</v>
      </c>
      <c r="C67" s="27">
        <v>0.64535954217467029</v>
      </c>
      <c r="D67" s="28">
        <v>14253</v>
      </c>
      <c r="E67" s="5">
        <v>0.35464045782532966</v>
      </c>
      <c r="F67" s="29">
        <v>0.54952384624281914</v>
      </c>
      <c r="G67" s="6">
        <f t="shared" si="7"/>
        <v>40190</v>
      </c>
    </row>
    <row r="68" spans="1:7" x14ac:dyDescent="0.25">
      <c r="A68" s="33" t="s">
        <v>70</v>
      </c>
      <c r="B68" s="23">
        <v>97760</v>
      </c>
      <c r="C68" s="34">
        <v>0.59597037217666959</v>
      </c>
      <c r="D68" s="23">
        <v>66275</v>
      </c>
      <c r="E68" s="35">
        <v>0.40402962782333041</v>
      </c>
      <c r="F68" s="26">
        <v>0.67793576104746323</v>
      </c>
      <c r="G68" s="23">
        <f>G69+G70+G71+G72</f>
        <v>164035</v>
      </c>
    </row>
    <row r="69" spans="1:7" x14ac:dyDescent="0.25">
      <c r="A69" s="21" t="s">
        <v>71</v>
      </c>
      <c r="B69" s="6">
        <v>27034</v>
      </c>
      <c r="C69" s="27">
        <v>0.58304397524101192</v>
      </c>
      <c r="D69" s="28">
        <v>19333</v>
      </c>
      <c r="E69" s="5">
        <v>0.41695602475898808</v>
      </c>
      <c r="F69" s="29">
        <v>0.7151364947843456</v>
      </c>
      <c r="G69" s="6">
        <f>B69+D69</f>
        <v>46367</v>
      </c>
    </row>
    <row r="70" spans="1:7" x14ac:dyDescent="0.25">
      <c r="A70" s="21" t="s">
        <v>72</v>
      </c>
      <c r="B70" s="6">
        <v>55299</v>
      </c>
      <c r="C70" s="27">
        <v>0.60270732744057287</v>
      </c>
      <c r="D70" s="28">
        <v>36452</v>
      </c>
      <c r="E70" s="5">
        <v>0.39729267255942713</v>
      </c>
      <c r="F70" s="29">
        <v>0.65918009367258001</v>
      </c>
      <c r="G70" s="6">
        <f>B70+D70</f>
        <v>91751</v>
      </c>
    </row>
    <row r="71" spans="1:7" x14ac:dyDescent="0.25">
      <c r="A71" s="21" t="s">
        <v>73</v>
      </c>
      <c r="B71" s="6">
        <v>10205</v>
      </c>
      <c r="C71" s="27">
        <v>0.60596164123270591</v>
      </c>
      <c r="D71" s="28">
        <v>6636</v>
      </c>
      <c r="E71" s="5">
        <v>0.39403835876729409</v>
      </c>
      <c r="F71" s="29">
        <v>0.65026947574718275</v>
      </c>
      <c r="G71" s="6">
        <f>B71+D71</f>
        <v>16841</v>
      </c>
    </row>
    <row r="72" spans="1:7" x14ac:dyDescent="0.25">
      <c r="A72" s="21" t="s">
        <v>74</v>
      </c>
      <c r="B72" s="6">
        <v>5222</v>
      </c>
      <c r="C72" s="27">
        <v>0.57536359629792855</v>
      </c>
      <c r="D72" s="28">
        <v>3854</v>
      </c>
      <c r="E72" s="5">
        <v>0.4246364037020714</v>
      </c>
      <c r="F72" s="29">
        <v>0.73803140559172731</v>
      </c>
      <c r="G72" s="6">
        <f>B72+D72</f>
        <v>9076</v>
      </c>
    </row>
    <row r="73" spans="1:7" x14ac:dyDescent="0.25">
      <c r="A73" s="33" t="s">
        <v>75</v>
      </c>
      <c r="B73" s="23">
        <v>195917</v>
      </c>
      <c r="C73" s="34">
        <v>0.73200321321153017</v>
      </c>
      <c r="D73" s="23">
        <v>71728</v>
      </c>
      <c r="E73" s="35">
        <v>0.26799678678846978</v>
      </c>
      <c r="F73" s="26">
        <v>0.3661142218388399</v>
      </c>
      <c r="G73" s="23">
        <f>G74+G75+G76+G77+G78</f>
        <v>267645</v>
      </c>
    </row>
    <row r="74" spans="1:7" x14ac:dyDescent="0.25">
      <c r="A74" s="21" t="s">
        <v>76</v>
      </c>
      <c r="B74" s="6">
        <v>18957</v>
      </c>
      <c r="C74" s="27">
        <v>0.67333238616182423</v>
      </c>
      <c r="D74" s="28">
        <v>9197</v>
      </c>
      <c r="E74" s="5">
        <v>0.32666761383817577</v>
      </c>
      <c r="F74" s="29">
        <v>0.485150603998523</v>
      </c>
      <c r="G74" s="6">
        <f t="shared" si="7"/>
        <v>28154</v>
      </c>
    </row>
    <row r="75" spans="1:7" ht="26.25" x14ac:dyDescent="0.25">
      <c r="A75" s="39" t="s">
        <v>77</v>
      </c>
      <c r="B75" s="6">
        <v>21275</v>
      </c>
      <c r="C75" s="27">
        <v>0.64955881903947732</v>
      </c>
      <c r="D75" s="28">
        <v>11478</v>
      </c>
      <c r="E75" s="5">
        <v>0.35044118096052268</v>
      </c>
      <c r="F75" s="29">
        <v>0.53950646298472382</v>
      </c>
      <c r="G75" s="6">
        <f t="shared" si="7"/>
        <v>32753</v>
      </c>
    </row>
    <row r="76" spans="1:7" x14ac:dyDescent="0.25">
      <c r="A76" s="21" t="s">
        <v>78</v>
      </c>
      <c r="B76" s="6">
        <v>40580</v>
      </c>
      <c r="C76" s="27">
        <v>0.76390196152253309</v>
      </c>
      <c r="D76" s="28">
        <v>12542</v>
      </c>
      <c r="E76" s="5">
        <v>0.23609803847746696</v>
      </c>
      <c r="F76" s="29">
        <v>0.30906850665352392</v>
      </c>
      <c r="G76" s="6">
        <f t="shared" si="7"/>
        <v>53122</v>
      </c>
    </row>
    <row r="77" spans="1:7" x14ac:dyDescent="0.25">
      <c r="A77" s="21" t="s">
        <v>79</v>
      </c>
      <c r="B77" s="6">
        <v>42899</v>
      </c>
      <c r="C77" s="27">
        <v>0.78799066879741375</v>
      </c>
      <c r="D77" s="28">
        <v>11542</v>
      </c>
      <c r="E77" s="5">
        <v>0.21200933120258628</v>
      </c>
      <c r="F77" s="29">
        <v>0.26905056061912863</v>
      </c>
      <c r="G77" s="6">
        <f t="shared" si="7"/>
        <v>54441</v>
      </c>
    </row>
    <row r="78" spans="1:7" ht="26.25" x14ac:dyDescent="0.25">
      <c r="A78" s="39" t="s">
        <v>80</v>
      </c>
      <c r="B78" s="6">
        <v>72206</v>
      </c>
      <c r="C78" s="27">
        <v>0.7280665490294933</v>
      </c>
      <c r="D78" s="28">
        <v>26969</v>
      </c>
      <c r="E78" s="5">
        <v>0.2719334509705067</v>
      </c>
      <c r="F78" s="29">
        <v>0.37350081710661165</v>
      </c>
      <c r="G78" s="6">
        <f t="shared" si="7"/>
        <v>99175</v>
      </c>
    </row>
    <row r="79" spans="1:7" x14ac:dyDescent="0.25">
      <c r="A79" s="33" t="s">
        <v>81</v>
      </c>
      <c r="B79" s="23">
        <v>133500</v>
      </c>
      <c r="C79" s="34">
        <v>0.58444713927353442</v>
      </c>
      <c r="D79" s="23">
        <v>94921</v>
      </c>
      <c r="E79" s="35">
        <v>0.41555286072646558</v>
      </c>
      <c r="F79" s="26">
        <v>0.71101872659176035</v>
      </c>
      <c r="G79" s="23">
        <f>G80+G81+G82</f>
        <v>228421</v>
      </c>
    </row>
    <row r="80" spans="1:7" x14ac:dyDescent="0.25">
      <c r="A80" s="21" t="s">
        <v>82</v>
      </c>
      <c r="B80" s="6">
        <v>55787</v>
      </c>
      <c r="C80" s="27">
        <v>0.58540142921602989</v>
      </c>
      <c r="D80" s="28">
        <v>39510</v>
      </c>
      <c r="E80" s="5">
        <v>0.41459857078397011</v>
      </c>
      <c r="F80" s="29">
        <v>0.70822951583702298</v>
      </c>
      <c r="G80" s="6">
        <f t="shared" si="7"/>
        <v>95297</v>
      </c>
    </row>
    <row r="81" spans="1:7" x14ac:dyDescent="0.25">
      <c r="A81" s="21" t="s">
        <v>83</v>
      </c>
      <c r="B81" s="6">
        <v>11239</v>
      </c>
      <c r="C81" s="27">
        <v>0.56349962396590625</v>
      </c>
      <c r="D81" s="28">
        <v>8706</v>
      </c>
      <c r="E81" s="5">
        <v>0.43650037603409375</v>
      </c>
      <c r="F81" s="29">
        <v>0.77462407687516688</v>
      </c>
      <c r="G81" s="6">
        <f t="shared" si="7"/>
        <v>19945</v>
      </c>
    </row>
    <row r="82" spans="1:7" ht="26.25" x14ac:dyDescent="0.25">
      <c r="A82" s="39" t="s">
        <v>84</v>
      </c>
      <c r="B82" s="6">
        <v>66474</v>
      </c>
      <c r="C82" s="27">
        <v>0.58733510633598107</v>
      </c>
      <c r="D82" s="28">
        <v>46705</v>
      </c>
      <c r="E82" s="5">
        <v>0.41266489366401893</v>
      </c>
      <c r="F82" s="29">
        <v>0.70260552998164694</v>
      </c>
      <c r="G82" s="6">
        <f t="shared" si="7"/>
        <v>113179</v>
      </c>
    </row>
    <row r="83" spans="1:7" x14ac:dyDescent="0.25">
      <c r="A83" s="33" t="s">
        <v>85</v>
      </c>
      <c r="B83" s="23">
        <v>96619</v>
      </c>
      <c r="C83" s="34">
        <v>0.6956512347901217</v>
      </c>
      <c r="D83" s="23">
        <v>42271</v>
      </c>
      <c r="E83" s="35">
        <v>0.3043487652098783</v>
      </c>
      <c r="F83" s="26">
        <v>0.43750194061209491</v>
      </c>
      <c r="G83" s="23">
        <f>G84+G85+G86+G87</f>
        <v>138890</v>
      </c>
    </row>
    <row r="84" spans="1:7" x14ac:dyDescent="0.25">
      <c r="A84" s="21" t="s">
        <v>86</v>
      </c>
      <c r="B84" s="6">
        <v>15420</v>
      </c>
      <c r="C84" s="27">
        <v>0.66072499785757133</v>
      </c>
      <c r="D84" s="28">
        <v>7918</v>
      </c>
      <c r="E84" s="5">
        <v>0.33927500214242867</v>
      </c>
      <c r="F84" s="29">
        <v>0.51348897535667959</v>
      </c>
      <c r="G84" s="6">
        <f t="shared" si="7"/>
        <v>23338</v>
      </c>
    </row>
    <row r="85" spans="1:7" x14ac:dyDescent="0.25">
      <c r="A85" s="21" t="s">
        <v>87</v>
      </c>
      <c r="B85" s="6">
        <v>27130</v>
      </c>
      <c r="C85" s="27">
        <v>0.70526151606530108</v>
      </c>
      <c r="D85" s="28">
        <v>11338</v>
      </c>
      <c r="E85" s="5">
        <v>0.29473848393469898</v>
      </c>
      <c r="F85" s="29">
        <v>0.41791374861776631</v>
      </c>
      <c r="G85" s="6">
        <f t="shared" si="7"/>
        <v>38468</v>
      </c>
    </row>
    <row r="86" spans="1:7" ht="26.25" x14ac:dyDescent="0.25">
      <c r="A86" s="39" t="s">
        <v>88</v>
      </c>
      <c r="B86" s="6">
        <v>15279</v>
      </c>
      <c r="C86" s="27">
        <v>0.65412278448497307</v>
      </c>
      <c r="D86" s="28">
        <v>8079</v>
      </c>
      <c r="E86" s="5">
        <v>0.34587721551502698</v>
      </c>
      <c r="F86" s="29">
        <v>0.52876497152955038</v>
      </c>
      <c r="G86" s="6">
        <f t="shared" si="7"/>
        <v>23358</v>
      </c>
    </row>
    <row r="87" spans="1:7" x14ac:dyDescent="0.25">
      <c r="A87" s="21" t="s">
        <v>89</v>
      </c>
      <c r="B87" s="6">
        <v>38790</v>
      </c>
      <c r="C87" s="27">
        <v>0.72199679857052457</v>
      </c>
      <c r="D87" s="28">
        <v>14936</v>
      </c>
      <c r="E87" s="5">
        <v>0.27800320142947549</v>
      </c>
      <c r="F87" s="29">
        <v>0.38504769270430522</v>
      </c>
      <c r="G87" s="6">
        <f t="shared" si="7"/>
        <v>53726</v>
      </c>
    </row>
    <row r="88" spans="1:7" x14ac:dyDescent="0.25">
      <c r="A88" s="33" t="s">
        <v>90</v>
      </c>
      <c r="B88" s="23">
        <v>197034</v>
      </c>
      <c r="C88" s="34">
        <v>0.68025562149789232</v>
      </c>
      <c r="D88" s="23">
        <v>92613</v>
      </c>
      <c r="E88" s="35">
        <v>0.31974437850210774</v>
      </c>
      <c r="F88" s="26">
        <v>0.47003562836870794</v>
      </c>
      <c r="G88" s="23">
        <f>G89+G90+G91</f>
        <v>289647</v>
      </c>
    </row>
    <row r="89" spans="1:7" x14ac:dyDescent="0.25">
      <c r="A89" s="21" t="s">
        <v>91</v>
      </c>
      <c r="B89" s="6">
        <v>114161</v>
      </c>
      <c r="C89" s="27">
        <v>0.68885389136285191</v>
      </c>
      <c r="D89" s="28">
        <v>51565</v>
      </c>
      <c r="E89" s="5">
        <v>0.31114610863714809</v>
      </c>
      <c r="F89" s="29">
        <v>0.45168665306015188</v>
      </c>
      <c r="G89" s="6">
        <f t="shared" si="7"/>
        <v>165726</v>
      </c>
    </row>
    <row r="90" spans="1:7" x14ac:dyDescent="0.25">
      <c r="A90" s="21" t="s">
        <v>92</v>
      </c>
      <c r="B90" s="6">
        <v>41980</v>
      </c>
      <c r="C90" s="27">
        <v>0.70590213553051961</v>
      </c>
      <c r="D90" s="28">
        <v>17490</v>
      </c>
      <c r="E90" s="5">
        <v>0.29409786446948039</v>
      </c>
      <c r="F90" s="29">
        <v>0.41662696522153408</v>
      </c>
      <c r="G90" s="6">
        <f t="shared" si="7"/>
        <v>59470</v>
      </c>
    </row>
    <row r="91" spans="1:7" x14ac:dyDescent="0.25">
      <c r="A91" s="40" t="s">
        <v>93</v>
      </c>
      <c r="B91" s="6">
        <v>40893</v>
      </c>
      <c r="C91" s="31">
        <v>0.63448200958867973</v>
      </c>
      <c r="D91" s="28">
        <v>23558</v>
      </c>
      <c r="E91" s="32">
        <v>0.36551799041132021</v>
      </c>
      <c r="F91" s="29">
        <v>0.57608881715697058</v>
      </c>
      <c r="G91" s="6">
        <f t="shared" si="7"/>
        <v>64451</v>
      </c>
    </row>
    <row r="92" spans="1:7" x14ac:dyDescent="0.25">
      <c r="A92" s="33" t="s">
        <v>44</v>
      </c>
      <c r="B92" s="23">
        <v>2441001</v>
      </c>
      <c r="C92" s="41">
        <v>0.68723093906226373</v>
      </c>
      <c r="D92" s="23">
        <v>1110936</v>
      </c>
      <c r="E92" s="42">
        <v>0.31276906093773621</v>
      </c>
      <c r="F92" s="26">
        <v>0.45511493030932804</v>
      </c>
      <c r="G92" s="23">
        <f>G51+G55+G59+G63+G68+G73+G79+G83+G88</f>
        <v>3551937</v>
      </c>
    </row>
    <row r="93" spans="1:7" ht="37.5" customHeight="1" x14ac:dyDescent="0.25">
      <c r="A93" s="52" t="s">
        <v>94</v>
      </c>
      <c r="B93" s="53"/>
      <c r="C93" s="53"/>
      <c r="D93" s="53"/>
      <c r="E93" s="53"/>
      <c r="F93" s="53"/>
      <c r="G93" s="54"/>
    </row>
  </sheetData>
  <mergeCells count="21">
    <mergeCell ref="A93:G93"/>
    <mergeCell ref="A41:G41"/>
    <mergeCell ref="A45:G45"/>
    <mergeCell ref="A46:G46"/>
    <mergeCell ref="A47:G47"/>
    <mergeCell ref="A48:A49"/>
    <mergeCell ref="B48:F48"/>
    <mergeCell ref="G48:G49"/>
    <mergeCell ref="A16:G16"/>
    <mergeCell ref="A17:G17"/>
    <mergeCell ref="A18:A19"/>
    <mergeCell ref="B18:B19"/>
    <mergeCell ref="C18:C19"/>
    <mergeCell ref="D18:G18"/>
    <mergeCell ref="A15:G15"/>
    <mergeCell ref="A1:G1"/>
    <mergeCell ref="A2:G2"/>
    <mergeCell ref="A3:G3"/>
    <mergeCell ref="A5:G5"/>
    <mergeCell ref="A6:G6"/>
    <mergeCell ref="A11:G1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Certificación</vt:lpstr>
      <vt:lpstr>Estadísticas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Linabel Luciano</dc:creator>
  <cp:lastModifiedBy>Sheilyn Trinidad Acevedo Placencio</cp:lastModifiedBy>
  <dcterms:created xsi:type="dcterms:W3CDTF">2018-08-08T15:35:40Z</dcterms:created>
  <dcterms:modified xsi:type="dcterms:W3CDTF">2018-08-14T13:06:16Z</dcterms:modified>
</cp:coreProperties>
</file>