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F87" i="1" s="1"/>
  <c r="B87" i="1"/>
  <c r="G86" i="1"/>
  <c r="E86" i="1" s="1"/>
  <c r="F86" i="1"/>
  <c r="C86" i="1"/>
  <c r="G85" i="1"/>
  <c r="E85" i="1" s="1"/>
  <c r="F85" i="1"/>
  <c r="C85" i="1"/>
  <c r="G84" i="1"/>
  <c r="E84" i="1" s="1"/>
  <c r="F84" i="1"/>
  <c r="C84" i="1"/>
  <c r="G83" i="1"/>
  <c r="E83" i="1" s="1"/>
  <c r="F83" i="1"/>
  <c r="C83" i="1"/>
  <c r="G82" i="1"/>
  <c r="E82" i="1" s="1"/>
  <c r="F82" i="1"/>
  <c r="C82" i="1"/>
  <c r="G81" i="1"/>
  <c r="E81" i="1" s="1"/>
  <c r="F81" i="1"/>
  <c r="C81" i="1"/>
  <c r="G80" i="1"/>
  <c r="E80" i="1" s="1"/>
  <c r="F80" i="1"/>
  <c r="C80" i="1"/>
  <c r="G79" i="1"/>
  <c r="E79" i="1" s="1"/>
  <c r="F79" i="1"/>
  <c r="C79" i="1"/>
  <c r="G78" i="1"/>
  <c r="E78" i="1" s="1"/>
  <c r="F78" i="1"/>
  <c r="C78" i="1"/>
  <c r="G77" i="1"/>
  <c r="E77" i="1" s="1"/>
  <c r="F77" i="1"/>
  <c r="C77" i="1"/>
  <c r="G76" i="1"/>
  <c r="E76" i="1" s="1"/>
  <c r="F76" i="1"/>
  <c r="C76" i="1"/>
  <c r="G75" i="1"/>
  <c r="E75" i="1" s="1"/>
  <c r="F75" i="1"/>
  <c r="C75" i="1"/>
  <c r="G74" i="1"/>
  <c r="E74" i="1" s="1"/>
  <c r="F74" i="1"/>
  <c r="C74" i="1"/>
  <c r="G73" i="1"/>
  <c r="E73" i="1" s="1"/>
  <c r="F73" i="1"/>
  <c r="C73" i="1"/>
  <c r="G72" i="1"/>
  <c r="E72" i="1" s="1"/>
  <c r="F72" i="1"/>
  <c r="C72" i="1"/>
  <c r="G71" i="1"/>
  <c r="E71" i="1" s="1"/>
  <c r="F71" i="1"/>
  <c r="C71" i="1"/>
  <c r="G70" i="1"/>
  <c r="E70" i="1" s="1"/>
  <c r="F70" i="1"/>
  <c r="C70" i="1"/>
  <c r="G69" i="1"/>
  <c r="E69" i="1" s="1"/>
  <c r="F69" i="1"/>
  <c r="C69" i="1"/>
  <c r="G68" i="1"/>
  <c r="E68" i="1" s="1"/>
  <c r="F68" i="1"/>
  <c r="G67" i="1"/>
  <c r="E67" i="1" s="1"/>
  <c r="F67" i="1"/>
  <c r="G66" i="1"/>
  <c r="E66" i="1" s="1"/>
  <c r="F66" i="1"/>
  <c r="G65" i="1"/>
  <c r="E65" i="1" s="1"/>
  <c r="F65" i="1"/>
  <c r="G64" i="1"/>
  <c r="E64" i="1" s="1"/>
  <c r="F64" i="1"/>
  <c r="G63" i="1"/>
  <c r="E63" i="1" s="1"/>
  <c r="F63" i="1"/>
  <c r="G62" i="1"/>
  <c r="E62" i="1" s="1"/>
  <c r="F62" i="1"/>
  <c r="G61" i="1"/>
  <c r="E61" i="1" s="1"/>
  <c r="F61" i="1"/>
  <c r="G60" i="1"/>
  <c r="E60" i="1" s="1"/>
  <c r="F60" i="1"/>
  <c r="G59" i="1"/>
  <c r="E59" i="1" s="1"/>
  <c r="F59" i="1"/>
  <c r="G58" i="1"/>
  <c r="E58" i="1" s="1"/>
  <c r="F58" i="1"/>
  <c r="G57" i="1"/>
  <c r="E57" i="1" s="1"/>
  <c r="F57" i="1"/>
  <c r="G56" i="1"/>
  <c r="E56" i="1" s="1"/>
  <c r="F56" i="1"/>
  <c r="G55" i="1"/>
  <c r="E55" i="1" s="1"/>
  <c r="F55" i="1"/>
  <c r="G54" i="1"/>
  <c r="E54" i="1" s="1"/>
  <c r="F54" i="1"/>
  <c r="G53" i="1"/>
  <c r="E53" i="1" s="1"/>
  <c r="F53" i="1"/>
  <c r="G52" i="1"/>
  <c r="E52" i="1" s="1"/>
  <c r="F52" i="1"/>
  <c r="G51" i="1"/>
  <c r="E51" i="1" s="1"/>
  <c r="F51" i="1"/>
  <c r="G50" i="1"/>
  <c r="E50" i="1" s="1"/>
  <c r="F50" i="1"/>
  <c r="G49" i="1"/>
  <c r="E49" i="1" s="1"/>
  <c r="F49" i="1"/>
  <c r="G48" i="1"/>
  <c r="E48" i="1" s="1"/>
  <c r="F48" i="1"/>
  <c r="G47" i="1"/>
  <c r="E47" i="1" s="1"/>
  <c r="F47" i="1"/>
  <c r="G46" i="1"/>
  <c r="G87" i="1" s="1"/>
  <c r="F46" i="1"/>
  <c r="F36" i="1"/>
  <c r="D36" i="1"/>
  <c r="B35" i="1"/>
  <c r="G35" i="1" s="1"/>
  <c r="B34" i="1"/>
  <c r="G34" i="1" s="1"/>
  <c r="B33" i="1"/>
  <c r="G33" i="1" s="1"/>
  <c r="B32" i="1"/>
  <c r="G32" i="1" s="1"/>
  <c r="B31" i="1"/>
  <c r="G31" i="1" s="1"/>
  <c r="B30" i="1"/>
  <c r="G30" i="1" s="1"/>
  <c r="B29" i="1"/>
  <c r="G29" i="1" s="1"/>
  <c r="B28" i="1"/>
  <c r="G28" i="1" s="1"/>
  <c r="B27" i="1"/>
  <c r="G27" i="1" s="1"/>
  <c r="B26" i="1"/>
  <c r="G26" i="1" s="1"/>
  <c r="B25" i="1"/>
  <c r="G25" i="1" s="1"/>
  <c r="B24" i="1"/>
  <c r="G24" i="1" s="1"/>
  <c r="B23" i="1"/>
  <c r="G23" i="1" s="1"/>
  <c r="B22" i="1"/>
  <c r="G22" i="1" s="1"/>
  <c r="B21" i="1"/>
  <c r="G21" i="1" s="1"/>
  <c r="B20" i="1"/>
  <c r="G20" i="1" s="1"/>
  <c r="B19" i="1"/>
  <c r="G19" i="1" s="1"/>
  <c r="B18" i="1"/>
  <c r="G18" i="1" s="1"/>
  <c r="B17" i="1"/>
  <c r="G17" i="1" s="1"/>
  <c r="G8" i="1"/>
  <c r="E8" i="1" s="1"/>
  <c r="F8" i="1"/>
  <c r="C8" i="1"/>
  <c r="G7" i="1"/>
  <c r="E7" i="1" s="1"/>
  <c r="F7" i="1"/>
  <c r="C7" i="1"/>
  <c r="G6" i="1"/>
  <c r="E6" i="1" s="1"/>
  <c r="F6" i="1"/>
  <c r="C6" i="1"/>
  <c r="C87" i="1" l="1"/>
  <c r="B36" i="1"/>
  <c r="G36" i="1" s="1"/>
  <c r="C24" i="1"/>
  <c r="E87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E46" i="1"/>
  <c r="C35" i="1" l="1"/>
  <c r="C31" i="1"/>
  <c r="C27" i="1"/>
  <c r="C23" i="1"/>
  <c r="C19" i="1"/>
  <c r="C32" i="1"/>
  <c r="C28" i="1"/>
  <c r="C20" i="1"/>
  <c r="C34" i="1"/>
  <c r="C30" i="1"/>
  <c r="C26" i="1"/>
  <c r="C22" i="1"/>
  <c r="C18" i="1"/>
  <c r="E36" i="1"/>
  <c r="C33" i="1"/>
  <c r="C29" i="1"/>
  <c r="C25" i="1"/>
  <c r="C21" i="1"/>
  <c r="C17" i="1"/>
  <c r="C36" i="1" l="1"/>
</calcChain>
</file>

<file path=xl/sharedStrings.xml><?xml version="1.0" encoding="utf-8"?>
<sst xmlns="http://schemas.openxmlformats.org/spreadsheetml/2006/main" count="101" uniqueCount="93">
  <si>
    <t>1.3-POBLACIÓN AFILIADA AL RÉGIMEN CONTRIBUTIVO</t>
  </si>
  <si>
    <t>TITULARES Y DEPENDIENTES</t>
  </si>
  <si>
    <t>Tabla No. 1.5</t>
  </si>
  <si>
    <t>TIPO DE AFILIADO AL RÉGIMEN CONTRIBUTIVO, SEGÚN RELACIÓN DE DEPENDENCIA, (enero a marzo,  2017)</t>
  </si>
  <si>
    <t>Mes</t>
  </si>
  <si>
    <t>Titular</t>
  </si>
  <si>
    <t>%</t>
  </si>
  <si>
    <t>Dependiente</t>
  </si>
  <si>
    <t>Relación de Dependencia</t>
  </si>
  <si>
    <t>Total de afiliados</t>
  </si>
  <si>
    <t>Enero</t>
  </si>
  <si>
    <t>Febrero</t>
  </si>
  <si>
    <t>Marzo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</si>
  <si>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Planificación y Calidad.</t>
    </r>
  </si>
  <si>
    <t>POBLACIÓN AFILIADA, SEGÚN SEXO Y EDAD</t>
  </si>
  <si>
    <t>Tabla No. 1.6</t>
  </si>
  <si>
    <t>POBLACIÓN AFILIADO AL RÉGIMEN CONTRIBUTIVO, SEGÚN SEXO Y EDAD (a marzo, 2017)</t>
  </si>
  <si>
    <t>Edad</t>
  </si>
  <si>
    <t xml:space="preserve">Total </t>
  </si>
  <si>
    <t>% de edad</t>
  </si>
  <si>
    <t>Sexo</t>
  </si>
  <si>
    <t>Femenino</t>
  </si>
  <si>
    <t>% F</t>
  </si>
  <si>
    <t>Masculino</t>
  </si>
  <si>
    <t>% M</t>
  </si>
  <si>
    <t>Menor 1 año</t>
  </si>
  <si>
    <t>1 y 4</t>
  </si>
  <si>
    <t>5 y 9</t>
  </si>
  <si>
    <t>10 y 14</t>
  </si>
  <si>
    <t>15 y 19</t>
  </si>
  <si>
    <t>20 y 24</t>
  </si>
  <si>
    <t>25 y 29</t>
  </si>
  <si>
    <t>30 y 34</t>
  </si>
  <si>
    <t>35 y 39</t>
  </si>
  <si>
    <t>40 y 44</t>
  </si>
  <si>
    <t>45 y 49</t>
  </si>
  <si>
    <t>50 y 54</t>
  </si>
  <si>
    <t>55 y 59</t>
  </si>
  <si>
    <t>60 y 64</t>
  </si>
  <si>
    <t>65 y 69</t>
  </si>
  <si>
    <t>70 y 74</t>
  </si>
  <si>
    <t>75 y 79</t>
  </si>
  <si>
    <t>80 y 84</t>
  </si>
  <si>
    <t>Mayor de 84</t>
  </si>
  <si>
    <t>Total general</t>
  </si>
  <si>
    <t>POBLACIÓN AFILIADA, SEGÚN REGIÓN DE SALUD Y PROVINCIA</t>
  </si>
  <si>
    <t>Tabla No. 1.7</t>
  </si>
  <si>
    <t xml:space="preserve">POBLACIÓN AFILIADA AL RÉGIMEN CONTRIBUTIVO, SEGÚN TIPO DE AFILIADO POR REGIÓN Y PROVINCIA  ( a marzo, 2017)                 </t>
  </si>
  <si>
    <t>Región</t>
  </si>
  <si>
    <t>Afiliados</t>
  </si>
  <si>
    <t>Relación de dependencia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</si>
  <si>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</si>
  <si>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</si>
  <si>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</si>
  <si>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</si>
  <si>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</si>
  <si>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</si>
  <si>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</si>
  <si>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</si>
  <si>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</si>
  <si>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</si>
  <si>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</si>
  <si>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</si>
  <si>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</si>
  <si>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</si>
  <si>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</si>
  <si>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</si>
  <si>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</si>
  <si>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</si>
  <si>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</si>
  <si>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</si>
  <si>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</si>
  <si>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</si>
  <si>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</si>
  <si>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</si>
  <si>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</si>
  <si>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</si>
  <si>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</si>
  <si>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</si>
  <si>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</si>
  <si>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</si>
  <si>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</si>
  <si>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</si>
  <si>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</si>
  <si>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</si>
  <si>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</si>
  <si>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</si>
  <si>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</si>
  <si>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</si>
  <si>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</si>
  <si>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</si>
  <si>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</si>
  <si>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 Cartera de afiliados / data warehouse, Unidad de Gestión Estadística / Gerencia de Planificación y Calidad.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</si>
</sst>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164" fontId="6" fillId="0" borderId="4" xfId="1" applyNumberFormat="1" applyFont="1" applyBorder="1"/>
    <xf numFmtId="9" fontId="6" fillId="0" borderId="4" xfId="2" applyFont="1" applyBorder="1"/>
    <xf numFmtId="4" fontId="6" fillId="0" borderId="4" xfId="0" applyNumberFormat="1" applyFont="1" applyBorder="1"/>
    <xf numFmtId="3" fontId="6" fillId="0" borderId="4" xfId="0" applyNumberFormat="1" applyFont="1" applyBorder="1"/>
    <xf numFmtId="164" fontId="6" fillId="4" borderId="4" xfId="1" applyNumberFormat="1" applyFont="1" applyFill="1" applyBorder="1"/>
    <xf numFmtId="9" fontId="6" fillId="0" borderId="4" xfId="2" applyNumberFormat="1" applyFont="1" applyBorder="1"/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65" fontId="6" fillId="0" borderId="4" xfId="2" applyNumberFormat="1" applyFont="1" applyBorder="1"/>
    <xf numFmtId="0" fontId="5" fillId="2" borderId="4" xfId="0" applyFont="1" applyFill="1" applyBorder="1" applyAlignment="1">
      <alignment horizontal="center"/>
    </xf>
    <xf numFmtId="3" fontId="5" fillId="2" borderId="4" xfId="0" applyNumberFormat="1" applyFont="1" applyFill="1" applyBorder="1"/>
    <xf numFmtId="9" fontId="5" fillId="2" borderId="4" xfId="2" applyFont="1" applyFill="1" applyBorder="1"/>
    <xf numFmtId="165" fontId="5" fillId="2" borderId="4" xfId="2" applyNumberFormat="1" applyFont="1" applyFill="1" applyBorder="1"/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164" fontId="6" fillId="0" borderId="0" xfId="1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5" fillId="2" borderId="9" xfId="0" applyFont="1" applyFill="1" applyBorder="1"/>
    <xf numFmtId="164" fontId="5" fillId="2" borderId="4" xfId="1" applyNumberFormat="1" applyFont="1" applyFill="1" applyBorder="1"/>
    <xf numFmtId="165" fontId="5" fillId="2" borderId="11" xfId="2" applyNumberFormat="1" applyFont="1" applyFill="1" applyBorder="1"/>
    <xf numFmtId="9" fontId="5" fillId="2" borderId="11" xfId="2" applyFont="1" applyFill="1" applyBorder="1"/>
    <xf numFmtId="2" fontId="5" fillId="2" borderId="11" xfId="0" applyNumberFormat="1" applyFont="1" applyFill="1" applyBorder="1"/>
    <xf numFmtId="2" fontId="6" fillId="0" borderId="4" xfId="0" applyNumberFormat="1" applyFont="1" applyBorder="1"/>
    <xf numFmtId="0" fontId="6" fillId="0" borderId="8" xfId="0" applyFont="1" applyBorder="1"/>
    <xf numFmtId="165" fontId="6" fillId="0" borderId="8" xfId="2" applyNumberFormat="1" applyFont="1" applyBorder="1"/>
    <xf numFmtId="9" fontId="6" fillId="0" borderId="8" xfId="2" applyFont="1" applyBorder="1"/>
    <xf numFmtId="0" fontId="5" fillId="2" borderId="4" xfId="0" applyFont="1" applyFill="1" applyBorder="1"/>
    <xf numFmtId="165" fontId="5" fillId="2" borderId="7" xfId="2" applyNumberFormat="1" applyFont="1" applyFill="1" applyBorder="1"/>
    <xf numFmtId="9" fontId="5" fillId="2" borderId="7" xfId="2" applyFont="1" applyFill="1" applyBorder="1"/>
    <xf numFmtId="0" fontId="6" fillId="0" borderId="9" xfId="0" applyFont="1" applyBorder="1"/>
    <xf numFmtId="165" fontId="6" fillId="0" borderId="9" xfId="2" applyNumberFormat="1" applyFont="1" applyBorder="1"/>
    <xf numFmtId="9" fontId="6" fillId="0" borderId="9" xfId="2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2" fontId="5" fillId="2" borderId="7" xfId="0" applyNumberFormat="1" applyFont="1" applyFill="1" applyBorder="1"/>
    <xf numFmtId="0" fontId="7" fillId="0" borderId="10" xfId="0" applyFont="1" applyBorder="1"/>
    <xf numFmtId="164" fontId="6" fillId="0" borderId="8" xfId="1" applyNumberFormat="1" applyFont="1" applyBorder="1"/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sqref="A1:G1"/>
    </sheetView>
  </sheetViews>
  <sheetFormatPr baseColWidth="10" defaultRowHeight="15" x14ac:dyDescent="0.25"/>
  <cols>
    <col min="4" max="4" width="14.42578125" customWidth="1"/>
    <col min="5" max="5" width="12.85546875" customWidth="1"/>
    <col min="6" max="6" width="15.85546875" customWidth="1"/>
    <col min="7" max="7" width="38.85546875" customWidth="1"/>
  </cols>
  <sheetData>
    <row r="1" spans="1:7" ht="28.5" x14ac:dyDescent="0.45">
      <c r="A1" s="1" t="s">
        <v>0</v>
      </c>
      <c r="B1" s="1"/>
      <c r="C1" s="1"/>
      <c r="D1" s="1"/>
      <c r="E1" s="1"/>
      <c r="F1" s="1"/>
      <c r="G1" s="1"/>
    </row>
    <row r="2" spans="1:7" ht="21" x14ac:dyDescent="0.3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3" t="s">
        <v>2</v>
      </c>
      <c r="B3" s="3"/>
      <c r="C3" s="3"/>
      <c r="D3" s="3"/>
      <c r="E3" s="3"/>
      <c r="F3" s="3"/>
      <c r="G3" s="3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25.5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6</v>
      </c>
      <c r="F5" s="8" t="s">
        <v>8</v>
      </c>
      <c r="G5" s="8" t="s">
        <v>9</v>
      </c>
    </row>
    <row r="6" spans="1:7" x14ac:dyDescent="0.25">
      <c r="A6" s="9" t="s">
        <v>10</v>
      </c>
      <c r="B6" s="10">
        <v>395696</v>
      </c>
      <c r="C6" s="11">
        <f>B6/G6</f>
        <v>0.5070912760708679</v>
      </c>
      <c r="D6" s="10">
        <v>384629</v>
      </c>
      <c r="E6" s="11">
        <f>D6/G6</f>
        <v>0.4929087239291321</v>
      </c>
      <c r="F6" s="12">
        <f>D6/B6</f>
        <v>0.97203155958109255</v>
      </c>
      <c r="G6" s="13">
        <f>B6+D6</f>
        <v>780325</v>
      </c>
    </row>
    <row r="7" spans="1:7" x14ac:dyDescent="0.25">
      <c r="A7" s="9" t="s">
        <v>11</v>
      </c>
      <c r="B7" s="14">
        <v>361540</v>
      </c>
      <c r="C7" s="11">
        <f>B7/G7</f>
        <v>0.49391115227720445</v>
      </c>
      <c r="D7" s="14">
        <v>370454</v>
      </c>
      <c r="E7" s="11">
        <f>D7/G7</f>
        <v>0.5060888477227955</v>
      </c>
      <c r="F7" s="12">
        <f>D7/B7</f>
        <v>1.0246556397632351</v>
      </c>
      <c r="G7" s="13">
        <f>B7+D7</f>
        <v>731994</v>
      </c>
    </row>
    <row r="8" spans="1:7" x14ac:dyDescent="0.25">
      <c r="A8" s="9" t="s">
        <v>12</v>
      </c>
      <c r="B8" s="10">
        <v>399976</v>
      </c>
      <c r="C8" s="15">
        <f>B8/G8</f>
        <v>0.5109666408187199</v>
      </c>
      <c r="D8" s="10">
        <v>382807</v>
      </c>
      <c r="E8" s="15">
        <f>D8/G8</f>
        <v>0.4890333591812801</v>
      </c>
      <c r="F8" s="12">
        <f>D8/B8</f>
        <v>0.95707492449546971</v>
      </c>
      <c r="G8" s="13">
        <f>B8+D8</f>
        <v>782783</v>
      </c>
    </row>
    <row r="9" spans="1:7" ht="24.75" customHeight="1" x14ac:dyDescent="0.25">
      <c r="A9" s="16" t="s">
        <v>13</v>
      </c>
      <c r="B9" s="17"/>
      <c r="C9" s="17"/>
      <c r="D9" s="17"/>
      <c r="E9" s="17"/>
      <c r="F9" s="17"/>
      <c r="G9" s="18"/>
    </row>
    <row r="10" spans="1:7" x14ac:dyDescent="0.25">
      <c r="A10" s="19"/>
      <c r="B10" s="19"/>
      <c r="C10" s="19"/>
      <c r="D10" s="19"/>
      <c r="E10" s="19"/>
      <c r="F10" s="19"/>
      <c r="G10" s="19"/>
    </row>
    <row r="11" spans="1:7" x14ac:dyDescent="0.25">
      <c r="A11" s="20"/>
      <c r="B11" s="20"/>
      <c r="C11" s="20"/>
      <c r="D11" s="20"/>
      <c r="E11" s="20"/>
      <c r="F11" s="20"/>
      <c r="G11" s="20"/>
    </row>
    <row r="12" spans="1:7" ht="21" x14ac:dyDescent="0.35">
      <c r="A12" s="2" t="s">
        <v>14</v>
      </c>
      <c r="B12" s="2"/>
      <c r="C12" s="2"/>
      <c r="D12" s="2"/>
      <c r="E12" s="2"/>
      <c r="F12" s="2"/>
      <c r="G12" s="2"/>
    </row>
    <row r="13" spans="1:7" x14ac:dyDescent="0.25">
      <c r="A13" s="3" t="s">
        <v>15</v>
      </c>
      <c r="B13" s="3"/>
      <c r="C13" s="3"/>
      <c r="D13" s="3"/>
      <c r="E13" s="3"/>
      <c r="F13" s="3"/>
      <c r="G13" s="3"/>
    </row>
    <row r="14" spans="1:7" x14ac:dyDescent="0.25">
      <c r="A14" s="21" t="s">
        <v>16</v>
      </c>
      <c r="B14" s="22"/>
      <c r="C14" s="22"/>
      <c r="D14" s="22"/>
      <c r="E14" s="22"/>
      <c r="F14" s="22"/>
      <c r="G14" s="23"/>
    </row>
    <row r="15" spans="1:7" x14ac:dyDescent="0.25">
      <c r="A15" s="24" t="s">
        <v>17</v>
      </c>
      <c r="B15" s="25" t="s">
        <v>18</v>
      </c>
      <c r="C15" s="26" t="s">
        <v>19</v>
      </c>
      <c r="D15" s="25" t="s">
        <v>20</v>
      </c>
      <c r="E15" s="25"/>
      <c r="F15" s="25"/>
      <c r="G15" s="25"/>
    </row>
    <row r="16" spans="1:7" x14ac:dyDescent="0.25">
      <c r="A16" s="27"/>
      <c r="B16" s="25"/>
      <c r="C16" s="26"/>
      <c r="D16" s="7" t="s">
        <v>21</v>
      </c>
      <c r="E16" s="7" t="s">
        <v>22</v>
      </c>
      <c r="F16" s="7" t="s">
        <v>23</v>
      </c>
      <c r="G16" s="7" t="s">
        <v>24</v>
      </c>
    </row>
    <row r="17" spans="1:7" x14ac:dyDescent="0.25">
      <c r="A17" s="28" t="s">
        <v>25</v>
      </c>
      <c r="B17" s="13">
        <f>+D17+F17</f>
        <v>11077</v>
      </c>
      <c r="C17" s="29">
        <f>B17/B36</f>
        <v>1.4150792748437306E-2</v>
      </c>
      <c r="D17" s="13">
        <v>5478</v>
      </c>
      <c r="E17" s="29">
        <f>D17/B17</f>
        <v>0.49453823237338629</v>
      </c>
      <c r="F17" s="13">
        <v>5599</v>
      </c>
      <c r="G17" s="29">
        <f t="shared" ref="G17:G35" si="0">F17/B17</f>
        <v>0.50546176762661366</v>
      </c>
    </row>
    <row r="18" spans="1:7" x14ac:dyDescent="0.25">
      <c r="A18" s="28" t="s">
        <v>26</v>
      </c>
      <c r="B18" s="13">
        <f t="shared" ref="B18:B35" si="1">+D18+F18</f>
        <v>32912</v>
      </c>
      <c r="C18" s="29">
        <f>B18/B36</f>
        <v>4.2044857898038156E-2</v>
      </c>
      <c r="D18" s="13">
        <v>16037</v>
      </c>
      <c r="E18" s="29">
        <f t="shared" ref="E18:E35" si="2">D18/B18</f>
        <v>0.4872690811861935</v>
      </c>
      <c r="F18" s="13">
        <v>16875</v>
      </c>
      <c r="G18" s="29">
        <f t="shared" si="0"/>
        <v>0.5127309188138065</v>
      </c>
    </row>
    <row r="19" spans="1:7" x14ac:dyDescent="0.25">
      <c r="A19" s="28" t="s">
        <v>27</v>
      </c>
      <c r="B19" s="13">
        <f t="shared" si="1"/>
        <v>60451</v>
      </c>
      <c r="C19" s="29">
        <f>B19/B36</f>
        <v>7.7225744555004389E-2</v>
      </c>
      <c r="D19" s="13">
        <v>29626</v>
      </c>
      <c r="E19" s="29">
        <f t="shared" si="2"/>
        <v>0.49008287704090919</v>
      </c>
      <c r="F19" s="13">
        <v>30825</v>
      </c>
      <c r="G19" s="29">
        <f t="shared" si="0"/>
        <v>0.50991712295909086</v>
      </c>
    </row>
    <row r="20" spans="1:7" x14ac:dyDescent="0.25">
      <c r="A20" s="28" t="s">
        <v>28</v>
      </c>
      <c r="B20" s="13">
        <f t="shared" si="1"/>
        <v>63092</v>
      </c>
      <c r="C20" s="29">
        <f>B20/B36</f>
        <v>8.0599604232590646E-2</v>
      </c>
      <c r="D20" s="13">
        <v>31027</v>
      </c>
      <c r="E20" s="29">
        <f t="shared" si="2"/>
        <v>0.49177391745387689</v>
      </c>
      <c r="F20" s="13">
        <v>32065</v>
      </c>
      <c r="G20" s="29">
        <f t="shared" si="0"/>
        <v>0.50822608254612311</v>
      </c>
    </row>
    <row r="21" spans="1:7" x14ac:dyDescent="0.25">
      <c r="A21" s="28" t="s">
        <v>29</v>
      </c>
      <c r="B21" s="13">
        <f t="shared" si="1"/>
        <v>65204</v>
      </c>
      <c r="C21" s="29">
        <f>B21/B36</f>
        <v>8.3297669980058331E-2</v>
      </c>
      <c r="D21" s="13">
        <v>32782</v>
      </c>
      <c r="E21" s="29">
        <f t="shared" si="2"/>
        <v>0.50276056683639037</v>
      </c>
      <c r="F21" s="13">
        <v>32422</v>
      </c>
      <c r="G21" s="29">
        <f t="shared" si="0"/>
        <v>0.49723943316360958</v>
      </c>
    </row>
    <row r="22" spans="1:7" x14ac:dyDescent="0.25">
      <c r="A22" s="28" t="s">
        <v>30</v>
      </c>
      <c r="B22" s="13">
        <f t="shared" si="1"/>
        <v>54996</v>
      </c>
      <c r="C22" s="29">
        <f>B22/B36</f>
        <v>7.0257018867297835E-2</v>
      </c>
      <c r="D22" s="13">
        <v>27391</v>
      </c>
      <c r="E22" s="29">
        <f t="shared" si="2"/>
        <v>0.4980544039566514</v>
      </c>
      <c r="F22" s="13">
        <v>27605</v>
      </c>
      <c r="G22" s="29">
        <f t="shared" si="0"/>
        <v>0.50194559604334865</v>
      </c>
    </row>
    <row r="23" spans="1:7" x14ac:dyDescent="0.25">
      <c r="A23" s="28" t="s">
        <v>31</v>
      </c>
      <c r="B23" s="13">
        <f t="shared" si="1"/>
        <v>72955</v>
      </c>
      <c r="C23" s="29">
        <f>B23/B36</f>
        <v>9.3199520173534681E-2</v>
      </c>
      <c r="D23" s="13">
        <v>33756</v>
      </c>
      <c r="E23" s="29">
        <f t="shared" si="2"/>
        <v>0.4626961825783017</v>
      </c>
      <c r="F23" s="13">
        <v>39199</v>
      </c>
      <c r="G23" s="29">
        <f t="shared" si="0"/>
        <v>0.5373038174216983</v>
      </c>
    </row>
    <row r="24" spans="1:7" x14ac:dyDescent="0.25">
      <c r="A24" s="28" t="s">
        <v>32</v>
      </c>
      <c r="B24" s="13">
        <f t="shared" si="1"/>
        <v>59546</v>
      </c>
      <c r="C24" s="29">
        <f>B24/B36</f>
        <v>7.6069613162268471E-2</v>
      </c>
      <c r="D24" s="13">
        <v>29052</v>
      </c>
      <c r="E24" s="29">
        <f t="shared" si="2"/>
        <v>0.48789171396903236</v>
      </c>
      <c r="F24" s="13">
        <v>30494</v>
      </c>
      <c r="G24" s="29">
        <f t="shared" si="0"/>
        <v>0.5121082860309677</v>
      </c>
    </row>
    <row r="25" spans="1:7" x14ac:dyDescent="0.25">
      <c r="A25" s="28" t="s">
        <v>33</v>
      </c>
      <c r="B25" s="13">
        <f t="shared" si="1"/>
        <v>62084</v>
      </c>
      <c r="C25" s="29">
        <f>B25/B36</f>
        <v>7.9311891034935605E-2</v>
      </c>
      <c r="D25" s="13">
        <v>30969</v>
      </c>
      <c r="E25" s="29">
        <f t="shared" si="2"/>
        <v>0.4988241737001482</v>
      </c>
      <c r="F25" s="13">
        <v>31115</v>
      </c>
      <c r="G25" s="29">
        <f t="shared" si="0"/>
        <v>0.5011758262998518</v>
      </c>
    </row>
    <row r="26" spans="1:7" x14ac:dyDescent="0.25">
      <c r="A26" s="28" t="s">
        <v>34</v>
      </c>
      <c r="B26" s="13">
        <f t="shared" si="1"/>
        <v>58734</v>
      </c>
      <c r="C26" s="29">
        <f>B26/B36</f>
        <v>7.5032288641935244E-2</v>
      </c>
      <c r="D26" s="13">
        <v>29211</v>
      </c>
      <c r="E26" s="29">
        <f t="shared" si="2"/>
        <v>0.49734395750332006</v>
      </c>
      <c r="F26" s="13">
        <v>29523</v>
      </c>
      <c r="G26" s="29">
        <f t="shared" si="0"/>
        <v>0.50265604249667994</v>
      </c>
    </row>
    <row r="27" spans="1:7" x14ac:dyDescent="0.25">
      <c r="A27" s="28" t="s">
        <v>35</v>
      </c>
      <c r="B27" s="13">
        <f t="shared" si="1"/>
        <v>56881</v>
      </c>
      <c r="C27" s="29">
        <f>B27/B36</f>
        <v>7.2665093646642809E-2</v>
      </c>
      <c r="D27" s="13">
        <v>28355</v>
      </c>
      <c r="E27" s="29">
        <f t="shared" si="2"/>
        <v>0.49849686186951708</v>
      </c>
      <c r="F27" s="13">
        <v>28526</v>
      </c>
      <c r="G27" s="29">
        <f t="shared" si="0"/>
        <v>0.50150313813048297</v>
      </c>
    </row>
    <row r="28" spans="1:7" x14ac:dyDescent="0.25">
      <c r="A28" s="28" t="s">
        <v>36</v>
      </c>
      <c r="B28" s="13">
        <f t="shared" si="1"/>
        <v>54003</v>
      </c>
      <c r="C28" s="29">
        <f>B28/B36</f>
        <v>6.8988468068417422E-2</v>
      </c>
      <c r="D28" s="13">
        <v>26806</v>
      </c>
      <c r="E28" s="29">
        <f t="shared" si="2"/>
        <v>0.49637983075014352</v>
      </c>
      <c r="F28" s="13">
        <v>27197</v>
      </c>
      <c r="G28" s="29">
        <f t="shared" si="0"/>
        <v>0.50362016924985653</v>
      </c>
    </row>
    <row r="29" spans="1:7" x14ac:dyDescent="0.25">
      <c r="A29" s="28" t="s">
        <v>37</v>
      </c>
      <c r="B29" s="13">
        <f t="shared" si="1"/>
        <v>42694</v>
      </c>
      <c r="C29" s="29">
        <f>B29/B36</f>
        <v>5.4541296885599201E-2</v>
      </c>
      <c r="D29" s="13">
        <v>20702</v>
      </c>
      <c r="E29" s="29">
        <f t="shared" si="2"/>
        <v>0.48489249074811447</v>
      </c>
      <c r="F29" s="13">
        <v>21992</v>
      </c>
      <c r="G29" s="29">
        <f t="shared" si="0"/>
        <v>0.51510750925188553</v>
      </c>
    </row>
    <row r="30" spans="1:7" x14ac:dyDescent="0.25">
      <c r="A30" s="28" t="s">
        <v>38</v>
      </c>
      <c r="B30" s="13">
        <f t="shared" si="1"/>
        <v>32603</v>
      </c>
      <c r="C30" s="29">
        <f>B30/B36</f>
        <v>4.1650112483280807E-2</v>
      </c>
      <c r="D30" s="13">
        <v>15491</v>
      </c>
      <c r="E30" s="29">
        <f t="shared" si="2"/>
        <v>0.47514032451001442</v>
      </c>
      <c r="F30" s="13">
        <v>17112</v>
      </c>
      <c r="G30" s="29">
        <f t="shared" si="0"/>
        <v>0.52485967548998558</v>
      </c>
    </row>
    <row r="31" spans="1:7" x14ac:dyDescent="0.25">
      <c r="A31" s="28" t="s">
        <v>39</v>
      </c>
      <c r="B31" s="13">
        <f t="shared" si="1"/>
        <v>21734</v>
      </c>
      <c r="C31" s="29">
        <f>B31/B36</f>
        <v>2.7765038331185016E-2</v>
      </c>
      <c r="D31" s="13">
        <v>10107</v>
      </c>
      <c r="E31" s="29">
        <f t="shared" si="2"/>
        <v>0.46503174749240822</v>
      </c>
      <c r="F31" s="13">
        <v>11627</v>
      </c>
      <c r="G31" s="29">
        <f t="shared" si="0"/>
        <v>0.53496825250759183</v>
      </c>
    </row>
    <row r="32" spans="1:7" x14ac:dyDescent="0.25">
      <c r="A32" s="28" t="s">
        <v>40</v>
      </c>
      <c r="B32" s="13">
        <f t="shared" si="1"/>
        <v>14038</v>
      </c>
      <c r="C32" s="29">
        <f>B32/B36</f>
        <v>1.7933450266548967E-2</v>
      </c>
      <c r="D32" s="13">
        <v>6652</v>
      </c>
      <c r="E32" s="29">
        <f t="shared" si="2"/>
        <v>0.47385667473999143</v>
      </c>
      <c r="F32" s="13">
        <v>7386</v>
      </c>
      <c r="G32" s="29">
        <f t="shared" si="0"/>
        <v>0.52614332526000851</v>
      </c>
    </row>
    <row r="33" spans="1:7" x14ac:dyDescent="0.25">
      <c r="A33" s="28" t="s">
        <v>41</v>
      </c>
      <c r="B33" s="13">
        <f t="shared" si="1"/>
        <v>9299</v>
      </c>
      <c r="C33" s="29">
        <f>B33/B36</f>
        <v>1.1879409747018012E-2</v>
      </c>
      <c r="D33" s="13">
        <v>4580</v>
      </c>
      <c r="E33" s="29">
        <f t="shared" si="2"/>
        <v>0.49252607807291104</v>
      </c>
      <c r="F33" s="13">
        <v>4719</v>
      </c>
      <c r="G33" s="29">
        <f t="shared" si="0"/>
        <v>0.50747392192708896</v>
      </c>
    </row>
    <row r="34" spans="1:7" x14ac:dyDescent="0.25">
      <c r="A34" s="28" t="s">
        <v>42</v>
      </c>
      <c r="B34" s="13">
        <f t="shared" si="1"/>
        <v>5757</v>
      </c>
      <c r="C34" s="29">
        <f>B34/B36</f>
        <v>7.3545286497024081E-3</v>
      </c>
      <c r="D34" s="13">
        <v>2999</v>
      </c>
      <c r="E34" s="29">
        <f t="shared" si="2"/>
        <v>0.5209310404724683</v>
      </c>
      <c r="F34" s="13">
        <v>2758</v>
      </c>
      <c r="G34" s="29">
        <f t="shared" si="0"/>
        <v>0.4790689595275317</v>
      </c>
    </row>
    <row r="35" spans="1:7" x14ac:dyDescent="0.25">
      <c r="A35" s="28" t="s">
        <v>43</v>
      </c>
      <c r="B35" s="13">
        <f t="shared" si="1"/>
        <v>4723</v>
      </c>
      <c r="C35" s="29">
        <f>B35/B36</f>
        <v>6.0336006275046854E-3</v>
      </c>
      <c r="D35" s="13">
        <v>2487</v>
      </c>
      <c r="E35" s="29">
        <f t="shared" si="2"/>
        <v>0.52657209400804572</v>
      </c>
      <c r="F35" s="13">
        <v>2236</v>
      </c>
      <c r="G35" s="29">
        <f t="shared" si="0"/>
        <v>0.47342790599195428</v>
      </c>
    </row>
    <row r="36" spans="1:7" x14ac:dyDescent="0.25">
      <c r="A36" s="30" t="s">
        <v>44</v>
      </c>
      <c r="B36" s="31">
        <f>SUM(B17:B35)</f>
        <v>782783</v>
      </c>
      <c r="C36" s="32">
        <f>SUM(C17:C35)</f>
        <v>1</v>
      </c>
      <c r="D36" s="31">
        <f>SUM(D17:D35)</f>
        <v>383508</v>
      </c>
      <c r="E36" s="33">
        <f>D36/B36</f>
        <v>0.48992888195068107</v>
      </c>
      <c r="F36" s="31">
        <f>SUM(F17:F35)</f>
        <v>399275</v>
      </c>
      <c r="G36" s="33">
        <f>F36/B36</f>
        <v>0.51007111804931893</v>
      </c>
    </row>
    <row r="37" spans="1:7" x14ac:dyDescent="0.25">
      <c r="A37" s="16" t="s">
        <v>13</v>
      </c>
      <c r="B37" s="17"/>
      <c r="C37" s="17"/>
      <c r="D37" s="17"/>
      <c r="E37" s="17"/>
      <c r="F37" s="17"/>
      <c r="G37" s="18"/>
    </row>
    <row r="38" spans="1:7" x14ac:dyDescent="0.25">
      <c r="A38" s="34"/>
      <c r="B38" s="34"/>
      <c r="C38" s="34"/>
      <c r="D38" s="34"/>
      <c r="E38" s="34"/>
      <c r="F38" s="34"/>
      <c r="G38" s="34"/>
    </row>
    <row r="39" spans="1:7" x14ac:dyDescent="0.25">
      <c r="A39" s="35"/>
      <c r="B39" s="35"/>
      <c r="C39" s="36"/>
      <c r="D39" s="36"/>
      <c r="E39" s="36"/>
      <c r="F39" s="35"/>
      <c r="G39" s="35"/>
    </row>
    <row r="40" spans="1:7" x14ac:dyDescent="0.25">
      <c r="A40" s="35"/>
      <c r="B40" s="35"/>
      <c r="C40" s="36"/>
      <c r="D40" s="36"/>
      <c r="E40" s="36"/>
      <c r="F40" s="35"/>
      <c r="G40" s="35"/>
    </row>
    <row r="41" spans="1:7" ht="21" x14ac:dyDescent="0.25">
      <c r="A41" s="37" t="s">
        <v>45</v>
      </c>
      <c r="B41" s="37"/>
      <c r="C41" s="37"/>
      <c r="D41" s="37"/>
      <c r="E41" s="37"/>
      <c r="F41" s="37"/>
      <c r="G41" s="37"/>
    </row>
    <row r="42" spans="1:7" x14ac:dyDescent="0.25">
      <c r="A42" s="3" t="s">
        <v>46</v>
      </c>
      <c r="B42" s="3"/>
      <c r="C42" s="3"/>
      <c r="D42" s="3"/>
      <c r="E42" s="3"/>
      <c r="F42" s="3"/>
      <c r="G42" s="3"/>
    </row>
    <row r="43" spans="1:7" ht="24.75" customHeight="1" x14ac:dyDescent="0.25">
      <c r="A43" s="38" t="s">
        <v>47</v>
      </c>
      <c r="B43" s="39"/>
      <c r="C43" s="39"/>
      <c r="D43" s="39"/>
      <c r="E43" s="39"/>
      <c r="F43" s="39"/>
      <c r="G43" s="40"/>
    </row>
    <row r="44" spans="1:7" x14ac:dyDescent="0.25">
      <c r="A44" s="25" t="s">
        <v>48</v>
      </c>
      <c r="B44" s="41" t="s">
        <v>49</v>
      </c>
      <c r="C44" s="42"/>
      <c r="D44" s="42"/>
      <c r="E44" s="42"/>
      <c r="F44" s="43"/>
      <c r="G44" s="44" t="s">
        <v>44</v>
      </c>
    </row>
    <row r="45" spans="1:7" ht="26.25" x14ac:dyDescent="0.25">
      <c r="A45" s="25"/>
      <c r="B45" s="45" t="s">
        <v>5</v>
      </c>
      <c r="C45" s="7" t="s">
        <v>6</v>
      </c>
      <c r="D45" s="7" t="s">
        <v>7</v>
      </c>
      <c r="E45" s="7" t="s">
        <v>6</v>
      </c>
      <c r="F45" s="46" t="s">
        <v>50</v>
      </c>
      <c r="G45" s="27"/>
    </row>
    <row r="46" spans="1:7" x14ac:dyDescent="0.25">
      <c r="A46" s="47" t="s">
        <v>51</v>
      </c>
      <c r="B46" s="48">
        <v>202708</v>
      </c>
      <c r="C46" s="49">
        <f>B46/G46</f>
        <v>0.53047285326606075</v>
      </c>
      <c r="D46" s="48">
        <v>179419</v>
      </c>
      <c r="E46" s="50">
        <f>D46/G46</f>
        <v>0.46952714673393925</v>
      </c>
      <c r="F46" s="51">
        <f>D46/B46</f>
        <v>0.88511060244292283</v>
      </c>
      <c r="G46" s="31">
        <f>G47+G48+G49</f>
        <v>382127</v>
      </c>
    </row>
    <row r="47" spans="1:7" x14ac:dyDescent="0.25">
      <c r="A47" s="9" t="s">
        <v>52</v>
      </c>
      <c r="B47" s="10">
        <v>120603</v>
      </c>
      <c r="C47" s="29">
        <f>B47/G47</f>
        <v>0.5388946232523224</v>
      </c>
      <c r="D47" s="10">
        <v>103194</v>
      </c>
      <c r="E47" s="11">
        <f t="shared" ref="E47:E87" si="3">D47/G47</f>
        <v>0.4611053767476776</v>
      </c>
      <c r="F47" s="52">
        <f>D47/B47</f>
        <v>0.85565035695629466</v>
      </c>
      <c r="G47" s="13">
        <f>B47+D47</f>
        <v>223797</v>
      </c>
    </row>
    <row r="48" spans="1:7" x14ac:dyDescent="0.25">
      <c r="A48" s="9" t="s">
        <v>53</v>
      </c>
      <c r="B48" s="10">
        <v>8512</v>
      </c>
      <c r="C48" s="29">
        <f t="shared" ref="C48:C87" si="4">B48/G48</f>
        <v>0.53951955378082017</v>
      </c>
      <c r="D48" s="10">
        <v>7265</v>
      </c>
      <c r="E48" s="11">
        <f t="shared" si="3"/>
        <v>0.46048044621917983</v>
      </c>
      <c r="F48" s="52">
        <f t="shared" ref="F48:F49" si="5">D48/B48</f>
        <v>0.85350093984962405</v>
      </c>
      <c r="G48" s="13">
        <f t="shared" ref="G48:G49" si="6">B48+D48</f>
        <v>15777</v>
      </c>
    </row>
    <row r="49" spans="1:7" x14ac:dyDescent="0.25">
      <c r="A49" s="53" t="s">
        <v>54</v>
      </c>
      <c r="B49" s="10">
        <v>73593</v>
      </c>
      <c r="C49" s="54">
        <f t="shared" si="4"/>
        <v>0.51625009645535347</v>
      </c>
      <c r="D49" s="10">
        <v>68960</v>
      </c>
      <c r="E49" s="55">
        <f t="shared" si="3"/>
        <v>0.48374990354464653</v>
      </c>
      <c r="F49" s="52">
        <f t="shared" si="5"/>
        <v>0.93704564292799586</v>
      </c>
      <c r="G49" s="13">
        <f t="shared" si="6"/>
        <v>142553</v>
      </c>
    </row>
    <row r="50" spans="1:7" x14ac:dyDescent="0.25">
      <c r="A50" s="56" t="s">
        <v>55</v>
      </c>
      <c r="B50" s="48">
        <v>23082</v>
      </c>
      <c r="C50" s="57">
        <f t="shared" si="4"/>
        <v>0.50700698501954922</v>
      </c>
      <c r="D50" s="48">
        <v>22444</v>
      </c>
      <c r="E50" s="58">
        <f t="shared" si="3"/>
        <v>0.49299301498045073</v>
      </c>
      <c r="F50" s="51">
        <f>D50/B50</f>
        <v>0.97235941426219563</v>
      </c>
      <c r="G50" s="31">
        <f>G51+G52+G53</f>
        <v>45526</v>
      </c>
    </row>
    <row r="51" spans="1:7" x14ac:dyDescent="0.25">
      <c r="A51" s="59" t="s">
        <v>56</v>
      </c>
      <c r="B51" s="10">
        <v>3879</v>
      </c>
      <c r="C51" s="60">
        <f t="shared" si="4"/>
        <v>0.4909505125933426</v>
      </c>
      <c r="D51" s="10">
        <v>4022</v>
      </c>
      <c r="E51" s="61">
        <f t="shared" si="3"/>
        <v>0.50904948740665734</v>
      </c>
      <c r="F51" s="52">
        <f>D51/B51</f>
        <v>1.0368651714359371</v>
      </c>
      <c r="G51" s="13">
        <f>B51+D51</f>
        <v>7901</v>
      </c>
    </row>
    <row r="52" spans="1:7" x14ac:dyDescent="0.25">
      <c r="A52" s="9" t="s">
        <v>57</v>
      </c>
      <c r="B52" s="10">
        <v>17590</v>
      </c>
      <c r="C52" s="29">
        <f t="shared" si="4"/>
        <v>0.50894045483478967</v>
      </c>
      <c r="D52" s="10">
        <v>16972</v>
      </c>
      <c r="E52" s="11">
        <f t="shared" si="3"/>
        <v>0.49105954516521033</v>
      </c>
      <c r="F52" s="52">
        <f t="shared" ref="F52:F53" si="7">D52/B52</f>
        <v>0.9648664013644116</v>
      </c>
      <c r="G52" s="13">
        <f t="shared" ref="G52:G86" si="8">B52+D52</f>
        <v>34562</v>
      </c>
    </row>
    <row r="53" spans="1:7" x14ac:dyDescent="0.25">
      <c r="A53" s="9" t="s">
        <v>58</v>
      </c>
      <c r="B53" s="10">
        <v>1613</v>
      </c>
      <c r="C53" s="29">
        <f t="shared" si="4"/>
        <v>0.52660790075089781</v>
      </c>
      <c r="D53" s="10">
        <v>1450</v>
      </c>
      <c r="E53" s="11">
        <f t="shared" si="3"/>
        <v>0.47339209924910219</v>
      </c>
      <c r="F53" s="52">
        <f t="shared" si="7"/>
        <v>0.89894606323620585</v>
      </c>
      <c r="G53" s="13">
        <f t="shared" si="8"/>
        <v>3063</v>
      </c>
    </row>
    <row r="54" spans="1:7" x14ac:dyDescent="0.25">
      <c r="A54" s="56" t="s">
        <v>59</v>
      </c>
      <c r="B54" s="48">
        <v>37312</v>
      </c>
      <c r="C54" s="57">
        <f t="shared" si="4"/>
        <v>0.5237139448382343</v>
      </c>
      <c r="D54" s="48">
        <v>33933</v>
      </c>
      <c r="E54" s="58">
        <f t="shared" si="3"/>
        <v>0.47628605516176575</v>
      </c>
      <c r="F54" s="51">
        <f>D54/B54</f>
        <v>0.90943932246998282</v>
      </c>
      <c r="G54" s="31">
        <f>G55+G56+G57</f>
        <v>71245</v>
      </c>
    </row>
    <row r="55" spans="1:7" x14ac:dyDescent="0.25">
      <c r="A55" s="9" t="s">
        <v>60</v>
      </c>
      <c r="B55" s="10">
        <v>7029</v>
      </c>
      <c r="C55" s="29">
        <f t="shared" si="4"/>
        <v>0.47959879912663755</v>
      </c>
      <c r="D55" s="10">
        <v>7627</v>
      </c>
      <c r="E55" s="11">
        <f t="shared" si="3"/>
        <v>0.52040120087336239</v>
      </c>
      <c r="F55" s="52">
        <f>D55/B55</f>
        <v>1.0850761132451274</v>
      </c>
      <c r="G55" s="13">
        <f t="shared" si="8"/>
        <v>14656</v>
      </c>
    </row>
    <row r="56" spans="1:7" x14ac:dyDescent="0.25">
      <c r="A56" s="9" t="s">
        <v>61</v>
      </c>
      <c r="B56" s="10">
        <v>6919</v>
      </c>
      <c r="C56" s="29">
        <f t="shared" si="4"/>
        <v>0.55659238999276006</v>
      </c>
      <c r="D56" s="10">
        <v>5512</v>
      </c>
      <c r="E56" s="11">
        <f t="shared" si="3"/>
        <v>0.44340761000723994</v>
      </c>
      <c r="F56" s="52">
        <f t="shared" ref="F56:F57" si="9">D56/B56</f>
        <v>0.79664691429397316</v>
      </c>
      <c r="G56" s="13">
        <f t="shared" si="8"/>
        <v>12431</v>
      </c>
    </row>
    <row r="57" spans="1:7" ht="39" x14ac:dyDescent="0.25">
      <c r="A57" s="62" t="s">
        <v>62</v>
      </c>
      <c r="B57" s="10">
        <v>23364</v>
      </c>
      <c r="C57" s="29">
        <f t="shared" si="4"/>
        <v>0.52910004982109693</v>
      </c>
      <c r="D57" s="10">
        <v>20794</v>
      </c>
      <c r="E57" s="11">
        <f t="shared" si="3"/>
        <v>0.47089995017890302</v>
      </c>
      <c r="F57" s="52">
        <f t="shared" si="9"/>
        <v>0.89000171203561029</v>
      </c>
      <c r="G57" s="13">
        <f t="shared" si="8"/>
        <v>44158</v>
      </c>
    </row>
    <row r="58" spans="1:7" x14ac:dyDescent="0.25">
      <c r="A58" s="56" t="s">
        <v>63</v>
      </c>
      <c r="B58" s="48">
        <v>29108</v>
      </c>
      <c r="C58" s="57">
        <f t="shared" si="4"/>
        <v>0.44876815392679842</v>
      </c>
      <c r="D58" s="48">
        <v>35754</v>
      </c>
      <c r="E58" s="58">
        <f t="shared" si="3"/>
        <v>0.55123184607320153</v>
      </c>
      <c r="F58" s="51">
        <f>D58/B58</f>
        <v>1.2283221107599285</v>
      </c>
      <c r="G58" s="31">
        <f>G59+G60+G61+G62</f>
        <v>64862</v>
      </c>
    </row>
    <row r="59" spans="1:7" x14ac:dyDescent="0.25">
      <c r="A59" s="9" t="s">
        <v>64</v>
      </c>
      <c r="B59" s="10">
        <v>19532</v>
      </c>
      <c r="C59" s="29">
        <f t="shared" si="4"/>
        <v>0.42718106860879645</v>
      </c>
      <c r="D59" s="10">
        <v>26191</v>
      </c>
      <c r="E59" s="11">
        <f t="shared" si="3"/>
        <v>0.57281893139120355</v>
      </c>
      <c r="F59" s="52">
        <f>D59/B59</f>
        <v>1.3409277083759983</v>
      </c>
      <c r="G59" s="13">
        <f t="shared" si="8"/>
        <v>45723</v>
      </c>
    </row>
    <row r="60" spans="1:7" x14ac:dyDescent="0.25">
      <c r="A60" s="9" t="s">
        <v>65</v>
      </c>
      <c r="B60" s="10">
        <v>3178</v>
      </c>
      <c r="C60" s="29">
        <f t="shared" si="4"/>
        <v>0.44559730790802021</v>
      </c>
      <c r="D60" s="10">
        <v>3954</v>
      </c>
      <c r="E60" s="11">
        <f t="shared" si="3"/>
        <v>0.55440269209197979</v>
      </c>
      <c r="F60" s="52">
        <f t="shared" ref="F60:F82" si="10">D60/B60</f>
        <v>1.2441787287602266</v>
      </c>
      <c r="G60" s="13">
        <f t="shared" si="8"/>
        <v>7132</v>
      </c>
    </row>
    <row r="61" spans="1:7" ht="39" x14ac:dyDescent="0.25">
      <c r="A61" s="63" t="s">
        <v>66</v>
      </c>
      <c r="B61" s="10">
        <v>3976</v>
      </c>
      <c r="C61" s="29">
        <f t="shared" si="4"/>
        <v>0.49644150330877762</v>
      </c>
      <c r="D61" s="10">
        <v>4033</v>
      </c>
      <c r="E61" s="11">
        <f t="shared" si="3"/>
        <v>0.50355849669122232</v>
      </c>
      <c r="F61" s="52">
        <f t="shared" si="10"/>
        <v>1.0143360160965795</v>
      </c>
      <c r="G61" s="13">
        <f t="shared" si="8"/>
        <v>8009</v>
      </c>
    </row>
    <row r="62" spans="1:7" x14ac:dyDescent="0.25">
      <c r="A62" s="9" t="s">
        <v>67</v>
      </c>
      <c r="B62" s="10">
        <v>2422</v>
      </c>
      <c r="C62" s="29">
        <f t="shared" si="4"/>
        <v>0.60580290145072535</v>
      </c>
      <c r="D62" s="10">
        <v>1576</v>
      </c>
      <c r="E62" s="11">
        <f t="shared" si="3"/>
        <v>0.39419709854927465</v>
      </c>
      <c r="F62" s="52">
        <f t="shared" si="10"/>
        <v>0.65070189925681254</v>
      </c>
      <c r="G62" s="13">
        <f t="shared" si="8"/>
        <v>3998</v>
      </c>
    </row>
    <row r="63" spans="1:7" x14ac:dyDescent="0.25">
      <c r="A63" s="56" t="s">
        <v>68</v>
      </c>
      <c r="B63" s="48">
        <v>19042</v>
      </c>
      <c r="C63" s="57">
        <f t="shared" si="4"/>
        <v>0.47527767378010732</v>
      </c>
      <c r="D63" s="48">
        <v>21023</v>
      </c>
      <c r="E63" s="58">
        <f t="shared" si="3"/>
        <v>0.52472232621989268</v>
      </c>
      <c r="F63" s="51">
        <f t="shared" si="10"/>
        <v>1.1040331897909883</v>
      </c>
      <c r="G63" s="31">
        <f>G64+G65+G66+G67</f>
        <v>40065</v>
      </c>
    </row>
    <row r="64" spans="1:7" x14ac:dyDescent="0.25">
      <c r="A64" s="9" t="s">
        <v>69</v>
      </c>
      <c r="B64" s="10">
        <v>3186</v>
      </c>
      <c r="C64" s="29">
        <f t="shared" si="4"/>
        <v>0.51982378854625555</v>
      </c>
      <c r="D64" s="10">
        <v>2943</v>
      </c>
      <c r="E64" s="11">
        <f>D64/G64</f>
        <v>0.48017621145374451</v>
      </c>
      <c r="F64" s="52">
        <f t="shared" si="10"/>
        <v>0.92372881355932202</v>
      </c>
      <c r="G64" s="13">
        <f>B64+D64</f>
        <v>6129</v>
      </c>
    </row>
    <row r="65" spans="1:7" x14ac:dyDescent="0.25">
      <c r="A65" s="9" t="s">
        <v>70</v>
      </c>
      <c r="B65" s="10">
        <v>11955</v>
      </c>
      <c r="C65" s="29">
        <f t="shared" si="4"/>
        <v>0.45065591073582628</v>
      </c>
      <c r="D65" s="10">
        <v>14573</v>
      </c>
      <c r="E65" s="11">
        <f>D65/G65</f>
        <v>0.54934408926417366</v>
      </c>
      <c r="F65" s="52">
        <f t="shared" si="10"/>
        <v>1.2189878711836051</v>
      </c>
      <c r="G65" s="13">
        <f>B65+D65</f>
        <v>26528</v>
      </c>
    </row>
    <row r="66" spans="1:7" x14ac:dyDescent="0.25">
      <c r="A66" s="9" t="s">
        <v>71</v>
      </c>
      <c r="B66" s="10">
        <v>2830</v>
      </c>
      <c r="C66" s="29">
        <f t="shared" si="4"/>
        <v>0.52563150074294207</v>
      </c>
      <c r="D66" s="10">
        <v>2554</v>
      </c>
      <c r="E66" s="11">
        <f>D66/G66</f>
        <v>0.47436849925705793</v>
      </c>
      <c r="F66" s="52">
        <f t="shared" si="10"/>
        <v>0.90247349823321554</v>
      </c>
      <c r="G66" s="13">
        <f>B66+D66</f>
        <v>5384</v>
      </c>
    </row>
    <row r="67" spans="1:7" x14ac:dyDescent="0.25">
      <c r="A67" s="9" t="s">
        <v>72</v>
      </c>
      <c r="B67" s="10">
        <v>1071</v>
      </c>
      <c r="C67" s="29">
        <f t="shared" si="4"/>
        <v>0.5291501976284585</v>
      </c>
      <c r="D67" s="10">
        <v>953</v>
      </c>
      <c r="E67" s="11">
        <f>D67/G67</f>
        <v>0.4708498023715415</v>
      </c>
      <c r="F67" s="52">
        <f t="shared" si="10"/>
        <v>0.88982259570494859</v>
      </c>
      <c r="G67" s="13">
        <f>B67+D67</f>
        <v>2024</v>
      </c>
    </row>
    <row r="68" spans="1:7" x14ac:dyDescent="0.25">
      <c r="A68" s="56" t="s">
        <v>73</v>
      </c>
      <c r="B68" s="48">
        <v>23275</v>
      </c>
      <c r="C68" s="57">
        <f t="shared" si="4"/>
        <v>0.55176255837659716</v>
      </c>
      <c r="D68" s="48">
        <v>18908</v>
      </c>
      <c r="E68" s="58">
        <f t="shared" si="3"/>
        <v>0.44823744162340279</v>
      </c>
      <c r="F68" s="51">
        <f t="shared" si="10"/>
        <v>0.81237379162191192</v>
      </c>
      <c r="G68" s="31">
        <f>G69+G70+G71+G72+G73</f>
        <v>42183</v>
      </c>
    </row>
    <row r="69" spans="1:7" x14ac:dyDescent="0.25">
      <c r="A69" s="9" t="s">
        <v>74</v>
      </c>
      <c r="B69" s="10">
        <v>2224</v>
      </c>
      <c r="C69" s="29">
        <f t="shared" si="4"/>
        <v>0.53875968992248058</v>
      </c>
      <c r="D69" s="10">
        <v>1904</v>
      </c>
      <c r="E69" s="11">
        <f t="shared" si="3"/>
        <v>0.46124031007751937</v>
      </c>
      <c r="F69" s="52">
        <f t="shared" si="10"/>
        <v>0.85611510791366907</v>
      </c>
      <c r="G69" s="13">
        <f t="shared" si="8"/>
        <v>4128</v>
      </c>
    </row>
    <row r="70" spans="1:7" ht="26.25" x14ac:dyDescent="0.25">
      <c r="A70" s="63" t="s">
        <v>75</v>
      </c>
      <c r="B70" s="10">
        <v>2260</v>
      </c>
      <c r="C70" s="29">
        <f t="shared" si="4"/>
        <v>0.54209642600143915</v>
      </c>
      <c r="D70" s="10">
        <v>1909</v>
      </c>
      <c r="E70" s="11">
        <f t="shared" si="3"/>
        <v>0.4579035739985608</v>
      </c>
      <c r="F70" s="52">
        <f t="shared" si="10"/>
        <v>0.84469026548672566</v>
      </c>
      <c r="G70" s="13">
        <f t="shared" si="8"/>
        <v>4169</v>
      </c>
    </row>
    <row r="71" spans="1:7" x14ac:dyDescent="0.25">
      <c r="A71" s="9" t="s">
        <v>76</v>
      </c>
      <c r="B71" s="10">
        <v>3369</v>
      </c>
      <c r="C71" s="29">
        <f t="shared" si="4"/>
        <v>0.61287975259232308</v>
      </c>
      <c r="D71" s="10">
        <v>2128</v>
      </c>
      <c r="E71" s="11">
        <f t="shared" si="3"/>
        <v>0.38712024740767692</v>
      </c>
      <c r="F71" s="52">
        <f t="shared" si="10"/>
        <v>0.63164143662807959</v>
      </c>
      <c r="G71" s="13">
        <f t="shared" si="8"/>
        <v>5497</v>
      </c>
    </row>
    <row r="72" spans="1:7" x14ac:dyDescent="0.25">
      <c r="A72" s="9" t="s">
        <v>77</v>
      </c>
      <c r="B72" s="10">
        <v>3547</v>
      </c>
      <c r="C72" s="29">
        <f t="shared" si="4"/>
        <v>0.60924081071796632</v>
      </c>
      <c r="D72" s="10">
        <v>2275</v>
      </c>
      <c r="E72" s="11">
        <f t="shared" si="3"/>
        <v>0.39075918928203368</v>
      </c>
      <c r="F72" s="52">
        <f t="shared" si="10"/>
        <v>0.6413870876797293</v>
      </c>
      <c r="G72" s="13">
        <f t="shared" si="8"/>
        <v>5822</v>
      </c>
    </row>
    <row r="73" spans="1:7" ht="26.25" x14ac:dyDescent="0.25">
      <c r="A73" s="63" t="s">
        <v>78</v>
      </c>
      <c r="B73" s="10">
        <v>11875</v>
      </c>
      <c r="C73" s="29">
        <f t="shared" si="4"/>
        <v>0.52621083883546771</v>
      </c>
      <c r="D73" s="10">
        <v>10692</v>
      </c>
      <c r="E73" s="11">
        <f t="shared" si="3"/>
        <v>0.47378916116453229</v>
      </c>
      <c r="F73" s="52">
        <f t="shared" si="10"/>
        <v>0.90037894736842106</v>
      </c>
      <c r="G73" s="13">
        <f t="shared" si="8"/>
        <v>22567</v>
      </c>
    </row>
    <row r="74" spans="1:7" x14ac:dyDescent="0.25">
      <c r="A74" s="56" t="s">
        <v>79</v>
      </c>
      <c r="B74" s="48">
        <v>21872</v>
      </c>
      <c r="C74" s="57">
        <f t="shared" si="4"/>
        <v>0.47026445925607396</v>
      </c>
      <c r="D74" s="48">
        <v>24638</v>
      </c>
      <c r="E74" s="58">
        <f t="shared" si="3"/>
        <v>0.52973554074392604</v>
      </c>
      <c r="F74" s="51">
        <f>D74/B74</f>
        <v>1.1264630577907828</v>
      </c>
      <c r="G74" s="31">
        <f>G75+G76+G77</f>
        <v>46510</v>
      </c>
    </row>
    <row r="75" spans="1:7" x14ac:dyDescent="0.25">
      <c r="A75" s="9" t="s">
        <v>80</v>
      </c>
      <c r="B75" s="10">
        <v>5532</v>
      </c>
      <c r="C75" s="29">
        <f t="shared" si="4"/>
        <v>0.51047337824121064</v>
      </c>
      <c r="D75" s="10">
        <v>5305</v>
      </c>
      <c r="E75" s="11">
        <f t="shared" si="3"/>
        <v>0.48952662175878936</v>
      </c>
      <c r="F75" s="52">
        <f t="shared" si="10"/>
        <v>0.95896601590744757</v>
      </c>
      <c r="G75" s="13">
        <f t="shared" si="8"/>
        <v>10837</v>
      </c>
    </row>
    <row r="76" spans="1:7" x14ac:dyDescent="0.25">
      <c r="A76" s="9" t="s">
        <v>81</v>
      </c>
      <c r="B76" s="10">
        <v>2509</v>
      </c>
      <c r="C76" s="29">
        <f t="shared" si="4"/>
        <v>0.56636568848758462</v>
      </c>
      <c r="D76" s="10">
        <v>1921</v>
      </c>
      <c r="E76" s="11">
        <f t="shared" si="3"/>
        <v>0.43363431151241533</v>
      </c>
      <c r="F76" s="52">
        <f t="shared" si="10"/>
        <v>0.76564368274212835</v>
      </c>
      <c r="G76" s="13">
        <f t="shared" si="8"/>
        <v>4430</v>
      </c>
    </row>
    <row r="77" spans="1:7" ht="26.25" x14ac:dyDescent="0.25">
      <c r="A77" s="63" t="s">
        <v>82</v>
      </c>
      <c r="B77" s="10">
        <v>13831</v>
      </c>
      <c r="C77" s="29">
        <f t="shared" si="4"/>
        <v>0.44269116282047177</v>
      </c>
      <c r="D77" s="10">
        <v>17412</v>
      </c>
      <c r="E77" s="11">
        <f t="shared" si="3"/>
        <v>0.55730883717952817</v>
      </c>
      <c r="F77" s="52">
        <f t="shared" si="10"/>
        <v>1.2589111416383487</v>
      </c>
      <c r="G77" s="13">
        <f t="shared" si="8"/>
        <v>31243</v>
      </c>
    </row>
    <row r="78" spans="1:7" x14ac:dyDescent="0.25">
      <c r="A78" s="56" t="s">
        <v>83</v>
      </c>
      <c r="B78" s="48">
        <v>17742</v>
      </c>
      <c r="C78" s="57">
        <f t="shared" si="4"/>
        <v>0.49497823903582189</v>
      </c>
      <c r="D78" s="48">
        <v>18102</v>
      </c>
      <c r="E78" s="58">
        <f t="shared" si="3"/>
        <v>0.50502176096417806</v>
      </c>
      <c r="F78" s="51">
        <f>D78/B78</f>
        <v>1.0202908353060534</v>
      </c>
      <c r="G78" s="31">
        <f>G79+G80+G81+G82</f>
        <v>35844</v>
      </c>
    </row>
    <row r="79" spans="1:7" x14ac:dyDescent="0.25">
      <c r="A79" s="9" t="s">
        <v>84</v>
      </c>
      <c r="B79" s="10">
        <v>3068</v>
      </c>
      <c r="C79" s="29">
        <f t="shared" si="4"/>
        <v>0.52247956403269757</v>
      </c>
      <c r="D79" s="10">
        <v>2804</v>
      </c>
      <c r="E79" s="11">
        <f t="shared" si="3"/>
        <v>0.47752043596730243</v>
      </c>
      <c r="F79" s="52">
        <f t="shared" si="10"/>
        <v>0.91395045632333771</v>
      </c>
      <c r="G79" s="13">
        <f t="shared" si="8"/>
        <v>5872</v>
      </c>
    </row>
    <row r="80" spans="1:7" x14ac:dyDescent="0.25">
      <c r="A80" s="9" t="s">
        <v>85</v>
      </c>
      <c r="B80" s="10">
        <v>3871</v>
      </c>
      <c r="C80" s="29">
        <f t="shared" si="4"/>
        <v>0.53238894237381373</v>
      </c>
      <c r="D80" s="10">
        <v>3400</v>
      </c>
      <c r="E80" s="11">
        <f t="shared" si="3"/>
        <v>0.46761105762618621</v>
      </c>
      <c r="F80" s="52">
        <f t="shared" si="10"/>
        <v>0.87832601394988374</v>
      </c>
      <c r="G80" s="13">
        <f t="shared" si="8"/>
        <v>7271</v>
      </c>
    </row>
    <row r="81" spans="1:7" ht="26.25" x14ac:dyDescent="0.25">
      <c r="A81" s="63" t="s">
        <v>86</v>
      </c>
      <c r="B81" s="10">
        <v>1772</v>
      </c>
      <c r="C81" s="29">
        <f t="shared" si="4"/>
        <v>0.46533613445378152</v>
      </c>
      <c r="D81" s="10">
        <v>2036</v>
      </c>
      <c r="E81" s="11">
        <f t="shared" si="3"/>
        <v>0.53466386554621848</v>
      </c>
      <c r="F81" s="52">
        <f t="shared" si="10"/>
        <v>1.1489841986455982</v>
      </c>
      <c r="G81" s="13">
        <f t="shared" si="8"/>
        <v>3808</v>
      </c>
    </row>
    <row r="82" spans="1:7" x14ac:dyDescent="0.25">
      <c r="A82" s="9" t="s">
        <v>87</v>
      </c>
      <c r="B82" s="10">
        <v>9031</v>
      </c>
      <c r="C82" s="29">
        <f t="shared" si="4"/>
        <v>0.47800772772984701</v>
      </c>
      <c r="D82" s="10">
        <v>9862</v>
      </c>
      <c r="E82" s="11">
        <f t="shared" si="3"/>
        <v>0.52199227227015299</v>
      </c>
      <c r="F82" s="52">
        <f t="shared" si="10"/>
        <v>1.0920163879968996</v>
      </c>
      <c r="G82" s="13">
        <f t="shared" si="8"/>
        <v>18893</v>
      </c>
    </row>
    <row r="83" spans="1:7" x14ac:dyDescent="0.25">
      <c r="A83" s="56" t="s">
        <v>88</v>
      </c>
      <c r="B83" s="48">
        <v>25835</v>
      </c>
      <c r="C83" s="57">
        <f t="shared" si="4"/>
        <v>0.47472483048823066</v>
      </c>
      <c r="D83" s="48">
        <v>28586</v>
      </c>
      <c r="E83" s="58">
        <f t="shared" si="3"/>
        <v>0.52527516951176934</v>
      </c>
      <c r="F83" s="64">
        <f>D83/B83</f>
        <v>1.1064834526804723</v>
      </c>
      <c r="G83" s="31">
        <f>G84+G85+G86</f>
        <v>54421</v>
      </c>
    </row>
    <row r="84" spans="1:7" x14ac:dyDescent="0.25">
      <c r="A84" s="9" t="s">
        <v>89</v>
      </c>
      <c r="B84" s="10">
        <v>16187</v>
      </c>
      <c r="C84" s="29">
        <f t="shared" si="4"/>
        <v>0.46399701886143441</v>
      </c>
      <c r="D84" s="10">
        <v>18699</v>
      </c>
      <c r="E84" s="11">
        <f t="shared" si="3"/>
        <v>0.53600298113856559</v>
      </c>
      <c r="F84" s="52">
        <f t="shared" ref="F84:F86" si="11">D84/B84</f>
        <v>1.1551862605794774</v>
      </c>
      <c r="G84" s="13">
        <f t="shared" si="8"/>
        <v>34886</v>
      </c>
    </row>
    <row r="85" spans="1:7" x14ac:dyDescent="0.25">
      <c r="A85" s="9" t="s">
        <v>90</v>
      </c>
      <c r="B85" s="10">
        <v>4617</v>
      </c>
      <c r="C85" s="29">
        <f t="shared" si="4"/>
        <v>0.50971516891145952</v>
      </c>
      <c r="D85" s="10">
        <v>4441</v>
      </c>
      <c r="E85" s="11">
        <f t="shared" si="3"/>
        <v>0.49028483108854054</v>
      </c>
      <c r="F85" s="52">
        <f t="shared" si="11"/>
        <v>0.96188000866363443</v>
      </c>
      <c r="G85" s="13">
        <f t="shared" si="8"/>
        <v>9058</v>
      </c>
    </row>
    <row r="86" spans="1:7" x14ac:dyDescent="0.25">
      <c r="A86" s="65" t="s">
        <v>91</v>
      </c>
      <c r="B86" s="66">
        <v>5031</v>
      </c>
      <c r="C86" s="54">
        <f t="shared" si="4"/>
        <v>0.48019471222678245</v>
      </c>
      <c r="D86" s="66">
        <v>5446</v>
      </c>
      <c r="E86" s="55">
        <f t="shared" si="3"/>
        <v>0.51980528777321755</v>
      </c>
      <c r="F86" s="52">
        <f t="shared" si="11"/>
        <v>1.082488570860664</v>
      </c>
      <c r="G86" s="13">
        <f t="shared" si="8"/>
        <v>10477</v>
      </c>
    </row>
    <row r="87" spans="1:7" x14ac:dyDescent="0.25">
      <c r="A87" s="56" t="s">
        <v>44</v>
      </c>
      <c r="B87" s="48">
        <f>+SUM(B83+B78+B74+B68+B63+B58+B54+B50+B46)</f>
        <v>399976</v>
      </c>
      <c r="C87" s="33">
        <f t="shared" si="4"/>
        <v>0.5109666408187199</v>
      </c>
      <c r="D87" s="48">
        <f>+SUM(D83+D78+D74+D68+D63+D58+D54+D50+D46)</f>
        <v>382807</v>
      </c>
      <c r="E87" s="32">
        <f t="shared" si="3"/>
        <v>0.4890333591812801</v>
      </c>
      <c r="F87" s="51">
        <f>D87/B87</f>
        <v>0.95707492449546971</v>
      </c>
      <c r="G87" s="31">
        <f>G46+G50+G54+G58+G63+G68+G74+G78+G83</f>
        <v>782783</v>
      </c>
    </row>
    <row r="88" spans="1:7" ht="35.25" customHeight="1" x14ac:dyDescent="0.25">
      <c r="A88" s="67" t="s">
        <v>92</v>
      </c>
      <c r="B88" s="68"/>
      <c r="C88" s="68"/>
      <c r="D88" s="68"/>
      <c r="E88" s="68"/>
      <c r="F88" s="68"/>
      <c r="G88" s="69"/>
    </row>
  </sheetData>
  <mergeCells count="20">
    <mergeCell ref="A88:G88"/>
    <mergeCell ref="A37:G37"/>
    <mergeCell ref="A41:G41"/>
    <mergeCell ref="A42:G42"/>
    <mergeCell ref="A43:G43"/>
    <mergeCell ref="A44:A45"/>
    <mergeCell ref="B44:F44"/>
    <mergeCell ref="G44:G45"/>
    <mergeCell ref="A13:G13"/>
    <mergeCell ref="A14:G14"/>
    <mergeCell ref="A15:A16"/>
    <mergeCell ref="B15:B16"/>
    <mergeCell ref="C15:C16"/>
    <mergeCell ref="D15:G15"/>
    <mergeCell ref="A1:G1"/>
    <mergeCell ref="A2:G2"/>
    <mergeCell ref="A3:G3"/>
    <mergeCell ref="A4:G4"/>
    <mergeCell ref="A9:G9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dcterms:created xsi:type="dcterms:W3CDTF">2017-05-18T13:55:55Z</dcterms:created>
  <dcterms:modified xsi:type="dcterms:W3CDTF">2017-05-18T14:13:30Z</dcterms:modified>
</cp:coreProperties>
</file>