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ciano\Desktop\"/>
    </mc:Choice>
  </mc:AlternateContent>
  <bookViews>
    <workbookView xWindow="0" yWindow="0" windowWidth="20490" windowHeight="74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1" l="1"/>
  <c r="F88" i="1"/>
  <c r="E88" i="1"/>
  <c r="C88" i="1"/>
  <c r="D87" i="1"/>
  <c r="B87" i="1"/>
  <c r="D86" i="1"/>
  <c r="B86" i="1"/>
  <c r="G86" i="1" s="1"/>
  <c r="D84" i="1"/>
  <c r="B84" i="1"/>
  <c r="G83" i="1"/>
  <c r="E83" i="1" s="1"/>
  <c r="F83" i="1"/>
  <c r="C83" i="1"/>
  <c r="D82" i="1"/>
  <c r="B82" i="1"/>
  <c r="G82" i="1" s="1"/>
  <c r="G81" i="1"/>
  <c r="F81" i="1"/>
  <c r="E81" i="1"/>
  <c r="C81" i="1"/>
  <c r="D79" i="1"/>
  <c r="B79" i="1"/>
  <c r="G79" i="1" s="1"/>
  <c r="G78" i="1"/>
  <c r="E78" i="1" s="1"/>
  <c r="F78" i="1"/>
  <c r="C78" i="1"/>
  <c r="D77" i="1"/>
  <c r="B77" i="1"/>
  <c r="G75" i="1"/>
  <c r="F75" i="1"/>
  <c r="E75" i="1"/>
  <c r="C75" i="1"/>
  <c r="D74" i="1"/>
  <c r="B74" i="1"/>
  <c r="G74" i="1" s="1"/>
  <c r="D73" i="1"/>
  <c r="B73" i="1"/>
  <c r="D72" i="1"/>
  <c r="B72" i="1"/>
  <c r="G72" i="1" s="1"/>
  <c r="D71" i="1"/>
  <c r="B71" i="1"/>
  <c r="D69" i="1"/>
  <c r="B69" i="1"/>
  <c r="G69" i="1" s="1"/>
  <c r="D68" i="1"/>
  <c r="B68" i="1"/>
  <c r="D67" i="1"/>
  <c r="B67" i="1"/>
  <c r="G67" i="1" s="1"/>
  <c r="D66" i="1"/>
  <c r="B66" i="1"/>
  <c r="G64" i="1"/>
  <c r="F64" i="1"/>
  <c r="E64" i="1"/>
  <c r="C64" i="1"/>
  <c r="G63" i="1"/>
  <c r="F63" i="1"/>
  <c r="E63" i="1"/>
  <c r="C63" i="1"/>
  <c r="G62" i="1"/>
  <c r="F62" i="1"/>
  <c r="E62" i="1"/>
  <c r="C62" i="1"/>
  <c r="D61" i="1"/>
  <c r="B61" i="1"/>
  <c r="G61" i="1" s="1"/>
  <c r="D59" i="1"/>
  <c r="B59" i="1"/>
  <c r="D58" i="1"/>
  <c r="B58" i="1"/>
  <c r="G58" i="1" s="1"/>
  <c r="D57" i="1"/>
  <c r="B57" i="1"/>
  <c r="G55" i="1"/>
  <c r="F55" i="1"/>
  <c r="E55" i="1"/>
  <c r="C55" i="1"/>
  <c r="D54" i="1"/>
  <c r="B54" i="1"/>
  <c r="G54" i="1" s="1"/>
  <c r="D53" i="1"/>
  <c r="B53" i="1"/>
  <c r="D51" i="1"/>
  <c r="B51" i="1"/>
  <c r="G51" i="1" s="1"/>
  <c r="D50" i="1"/>
  <c r="B50" i="1"/>
  <c r="D49" i="1"/>
  <c r="B49" i="1"/>
  <c r="G49" i="1" s="1"/>
  <c r="F38" i="1"/>
  <c r="G38" i="1" s="1"/>
  <c r="D38" i="1"/>
  <c r="E38" i="1" s="1"/>
  <c r="B38" i="1"/>
  <c r="C35" i="1" s="1"/>
  <c r="G37" i="1"/>
  <c r="E37" i="1"/>
  <c r="G36" i="1"/>
  <c r="E36" i="1"/>
  <c r="G35" i="1"/>
  <c r="E35" i="1"/>
  <c r="G34" i="1"/>
  <c r="E34" i="1"/>
  <c r="C34" i="1"/>
  <c r="G33" i="1"/>
  <c r="E33" i="1"/>
  <c r="G32" i="1"/>
  <c r="E32" i="1"/>
  <c r="C32" i="1"/>
  <c r="G31" i="1"/>
  <c r="E31" i="1"/>
  <c r="G30" i="1"/>
  <c r="E30" i="1"/>
  <c r="C30" i="1"/>
  <c r="G29" i="1"/>
  <c r="E29" i="1"/>
  <c r="G28" i="1"/>
  <c r="E28" i="1"/>
  <c r="C28" i="1"/>
  <c r="G27" i="1"/>
  <c r="E27" i="1"/>
  <c r="G26" i="1"/>
  <c r="E26" i="1"/>
  <c r="C26" i="1"/>
  <c r="G25" i="1"/>
  <c r="E25" i="1"/>
  <c r="G24" i="1"/>
  <c r="E24" i="1"/>
  <c r="C24" i="1"/>
  <c r="G23" i="1"/>
  <c r="E23" i="1"/>
  <c r="G22" i="1"/>
  <c r="E22" i="1"/>
  <c r="C22" i="1"/>
  <c r="G21" i="1"/>
  <c r="E21" i="1"/>
  <c r="G20" i="1"/>
  <c r="E20" i="1"/>
  <c r="C20" i="1"/>
  <c r="E19" i="1"/>
  <c r="G9" i="1"/>
  <c r="C9" i="1" s="1"/>
  <c r="F9" i="1"/>
  <c r="E9" i="1"/>
  <c r="G8" i="1"/>
  <c r="C8" i="1" s="1"/>
  <c r="F8" i="1"/>
  <c r="E8" i="1"/>
  <c r="G7" i="1"/>
  <c r="C7" i="1" s="1"/>
  <c r="F7" i="1"/>
  <c r="E7" i="1"/>
  <c r="E79" i="1" l="1"/>
  <c r="G50" i="1"/>
  <c r="G53" i="1"/>
  <c r="E53" i="1" s="1"/>
  <c r="G57" i="1"/>
  <c r="E57" i="1" s="1"/>
  <c r="G59" i="1"/>
  <c r="G66" i="1"/>
  <c r="G68" i="1"/>
  <c r="E68" i="1" s="1"/>
  <c r="G71" i="1"/>
  <c r="E71" i="1" s="1"/>
  <c r="G73" i="1"/>
  <c r="G77" i="1"/>
  <c r="G84" i="1"/>
  <c r="E84" i="1" s="1"/>
  <c r="G87" i="1"/>
  <c r="E87" i="1" s="1"/>
  <c r="E49" i="1"/>
  <c r="E51" i="1"/>
  <c r="E54" i="1"/>
  <c r="E58" i="1"/>
  <c r="E61" i="1"/>
  <c r="E67" i="1"/>
  <c r="E69" i="1"/>
  <c r="E72" i="1"/>
  <c r="E74" i="1"/>
  <c r="E86" i="1"/>
  <c r="E82" i="1"/>
  <c r="E50" i="1"/>
  <c r="E59" i="1"/>
  <c r="E66" i="1"/>
  <c r="E73" i="1"/>
  <c r="E77" i="1"/>
  <c r="F86" i="1"/>
  <c r="F50" i="1"/>
  <c r="F53" i="1"/>
  <c r="F57" i="1"/>
  <c r="F59" i="1"/>
  <c r="F66" i="1"/>
  <c r="F68" i="1"/>
  <c r="F71" i="1"/>
  <c r="F73" i="1"/>
  <c r="F77" i="1"/>
  <c r="F82" i="1"/>
  <c r="G19" i="1"/>
  <c r="C21" i="1"/>
  <c r="C25" i="1"/>
  <c r="C29" i="1"/>
  <c r="C33" i="1"/>
  <c r="C37" i="1"/>
  <c r="C50" i="1"/>
  <c r="C59" i="1"/>
  <c r="C66" i="1"/>
  <c r="C73" i="1"/>
  <c r="C77" i="1"/>
  <c r="C82" i="1"/>
  <c r="C86" i="1"/>
  <c r="C36" i="1"/>
  <c r="F49" i="1"/>
  <c r="F51" i="1"/>
  <c r="F54" i="1"/>
  <c r="F58" i="1"/>
  <c r="F61" i="1"/>
  <c r="F67" i="1"/>
  <c r="F69" i="1"/>
  <c r="F72" i="1"/>
  <c r="F74" i="1"/>
  <c r="F79" i="1"/>
  <c r="F84" i="1"/>
  <c r="F87" i="1"/>
  <c r="C19" i="1"/>
  <c r="C38" i="1" s="1"/>
  <c r="C23" i="1"/>
  <c r="C27" i="1"/>
  <c r="C31" i="1"/>
  <c r="C49" i="1"/>
  <c r="C51" i="1"/>
  <c r="C54" i="1"/>
  <c r="C58" i="1"/>
  <c r="C61" i="1"/>
  <c r="C67" i="1"/>
  <c r="C69" i="1"/>
  <c r="C72" i="1"/>
  <c r="C74" i="1"/>
  <c r="C79" i="1"/>
  <c r="C87" i="1" l="1"/>
  <c r="C84" i="1"/>
  <c r="C71" i="1"/>
  <c r="C57" i="1"/>
  <c r="C68" i="1"/>
  <c r="C53" i="1"/>
</calcChain>
</file>

<file path=xl/sharedStrings.xml><?xml version="1.0" encoding="utf-8"?>
<sst xmlns="http://schemas.openxmlformats.org/spreadsheetml/2006/main" count="103" uniqueCount="95">
  <si>
    <t>TITULARES Y DEPENDIENTES</t>
  </si>
  <si>
    <t>Tabla No. 1.5</t>
  </si>
  <si>
    <t>TIPO DE AFILIADO AL RÉGIMEN CONTRIBUTIVO, SEGÚN RELACIÓN DE DEPENDENCIA, (Julio a Septiembre,  2018)</t>
  </si>
  <si>
    <t>Mes</t>
  </si>
  <si>
    <t>Titular</t>
  </si>
  <si>
    <t>%</t>
  </si>
  <si>
    <t>Dependiente</t>
  </si>
  <si>
    <t>Relación de Dependencia</t>
  </si>
  <si>
    <t>Total de afiliados</t>
  </si>
  <si>
    <t>Julio</t>
  </si>
  <si>
    <t>agosto</t>
  </si>
  <si>
    <t>septiembre</t>
  </si>
  <si>
    <r>
      <t xml:space="preserve">Fuente: </t>
    </r>
    <r>
      <rPr>
        <sz val="10"/>
        <color theme="1"/>
        <rFont val="Calibri"/>
        <family val="2"/>
        <scheme val="minor"/>
      </rPr>
      <t>Cartera de afiliados / data warehouse, Unidad de Gestión Estadística / Gerencia de Planificación y Calidad.</t>
    </r>
  </si>
  <si>
    <t>POBLACIÓN AFILIADA, SEGÚN SEXO Y EDAD</t>
  </si>
  <si>
    <t>Tabla No. 1.6</t>
  </si>
  <si>
    <t>POBLACIÓN AFILIADO AL RÉGIMEN CONTRIBUTIVO, SEGÚN SEXO Y EDAD (a Septiembre, 2018)</t>
  </si>
  <si>
    <t>Edad</t>
  </si>
  <si>
    <t xml:space="preserve">Total </t>
  </si>
  <si>
    <t>% de edad</t>
  </si>
  <si>
    <t>Sexo</t>
  </si>
  <si>
    <t>Femenino</t>
  </si>
  <si>
    <t>% F</t>
  </si>
  <si>
    <t>Masculino</t>
  </si>
  <si>
    <t>% M</t>
  </si>
  <si>
    <t>Fuera de rango</t>
  </si>
  <si>
    <t>De 0 a 1 año</t>
  </si>
  <si>
    <t>De 2 a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</si>
  <si>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</si>
  <si>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</si>
  <si>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</si>
  <si>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</si>
  <si>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</si>
  <si>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</si>
  <si>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</si>
  <si>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</si>
  <si>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</si>
  <si>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</si>
  <si>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</si>
  <si>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</si>
  <si>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</si>
  <si>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</si>
  <si>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</si>
  <si>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a 84 años</t>
  </si>
  <si>
    <t>85 o mas</t>
  </si>
  <si>
    <t>Total general</t>
  </si>
  <si>
    <t>POBLACIÓN AFILIADA, SEGÚN REGIÓN DE SALUD Y PROVINCIA</t>
  </si>
  <si>
    <t>Tabla No. 1.7</t>
  </si>
  <si>
    <t xml:space="preserve">POBLACIÓN AFILIADA AL RÉGIMEN CONTRIBUTIVO, SEGÚN TIPO DE AFILIADO POR REGIÓN Y PROVINCIA  ( a Septiembre, 2018)                 </t>
  </si>
  <si>
    <t>Región</t>
  </si>
  <si>
    <t>Afiliados</t>
  </si>
  <si>
    <t>Relación de dependencia</t>
  </si>
  <si>
    <t>REGIÓN 0</t>
  </si>
  <si>
    <t>Distrito Nacional</t>
  </si>
  <si>
    <t>Monte Plata</t>
  </si>
  <si>
    <t>Santo Domingo</t>
  </si>
  <si>
    <t>REGIÓN I</t>
  </si>
  <si>
    <t>Peravia</t>
  </si>
  <si>
    <t>San Cristobal</t>
  </si>
  <si>
    <t>San José De Ocoa</t>
  </si>
  <si>
    <t>REGIÓN II</t>
  </si>
  <si>
    <t>Espaillat</t>
  </si>
  <si>
    <t>Puerto Plata</t>
  </si>
  <si>
    <t>Santiago De Los Caballeros</t>
  </si>
  <si>
    <t>REGIÓN III</t>
  </si>
  <si>
    <t>Duarte</t>
  </si>
  <si>
    <t>Hermanas  Mirabal</t>
  </si>
  <si>
    <t>María Trinidad Sánchez</t>
  </si>
  <si>
    <t>Samaná</t>
  </si>
  <si>
    <t>REGION IV</t>
  </si>
  <si>
    <t>Bahoruco</t>
  </si>
  <si>
    <t>Barahona</t>
  </si>
  <si>
    <t>Independencia</t>
  </si>
  <si>
    <t>Pedernales</t>
  </si>
  <si>
    <t>REGIÓN V</t>
  </si>
  <si>
    <t>El Seybo</t>
  </si>
  <si>
    <t>Hato Mayor Del Rey</t>
  </si>
  <si>
    <t>La Altagracia</t>
  </si>
  <si>
    <t>La Romana</t>
  </si>
  <si>
    <t>San Pedro De Macorís</t>
  </si>
  <si>
    <t>REGIÓN VI</t>
  </si>
  <si>
    <t>Azua</t>
  </si>
  <si>
    <t>Elías Piña</t>
  </si>
  <si>
    <t>San Juan De La Maguana</t>
  </si>
  <si>
    <t>REGIÓN VII</t>
  </si>
  <si>
    <t>Dajabón</t>
  </si>
  <si>
    <t>Montecristi</t>
  </si>
  <si>
    <t>Santiago Rodríguez</t>
  </si>
  <si>
    <t>Valverde</t>
  </si>
  <si>
    <t>REGIÓN VIII</t>
  </si>
  <si>
    <t>La Vega</t>
  </si>
  <si>
    <t>Monseñor Nouel</t>
  </si>
  <si>
    <t>Sanchez Ramírez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</si>
  <si>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 Cartera de afiliados / data warehouse, Unidad de Gestión Estadística / Gerencia de Planificación y Calidad a fecha 26/10/2018</t>
    </r>
  </si>
  <si>
    <t>Seguro Nacional de Salud</t>
  </si>
  <si>
    <t xml:space="preserve">       1.3-POBLACIÓN AFILIADA AL RÉGIMEN CONTRIBUTIVO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</si>
</sst>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0" borderId="4" xfId="0" applyFont="1" applyBorder="1"/>
    <xf numFmtId="164" fontId="5" fillId="0" borderId="4" xfId="1" applyNumberFormat="1" applyFont="1" applyBorder="1"/>
    <xf numFmtId="9" fontId="5" fillId="0" borderId="4" xfId="2" applyFont="1" applyBorder="1"/>
    <xf numFmtId="4" fontId="5" fillId="0" borderId="4" xfId="0" applyNumberFormat="1" applyFont="1" applyBorder="1"/>
    <xf numFmtId="3" fontId="5" fillId="0" borderId="4" xfId="0" applyNumberFormat="1" applyFont="1" applyBorder="1"/>
    <xf numFmtId="164" fontId="5" fillId="4" borderId="4" xfId="1" applyNumberFormat="1" applyFont="1" applyFill="1" applyBorder="1"/>
    <xf numFmtId="9" fontId="5" fillId="0" borderId="4" xfId="2" applyNumberFormat="1" applyFont="1" applyBorder="1"/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5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65" fontId="5" fillId="0" borderId="4" xfId="2" applyNumberFormat="1" applyFont="1" applyBorder="1"/>
    <xf numFmtId="0" fontId="4" fillId="2" borderId="4" xfId="0" applyFont="1" applyFill="1" applyBorder="1" applyAlignment="1">
      <alignment horizontal="center"/>
    </xf>
    <xf numFmtId="3" fontId="4" fillId="2" borderId="4" xfId="0" applyNumberFormat="1" applyFont="1" applyFill="1" applyBorder="1"/>
    <xf numFmtId="9" fontId="4" fillId="2" borderId="4" xfId="2" applyFont="1" applyFill="1" applyBorder="1"/>
    <xf numFmtId="165" fontId="4" fillId="2" borderId="4" xfId="2" applyNumberFormat="1" applyFont="1" applyFill="1" applyBorder="1"/>
    <xf numFmtId="0" fontId="5" fillId="0" borderId="2" xfId="0" applyFont="1" applyBorder="1" applyAlignment="1">
      <alignment vertical="top"/>
    </xf>
    <xf numFmtId="0" fontId="5" fillId="0" borderId="0" xfId="0" applyFont="1" applyBorder="1" applyAlignment="1">
      <alignment horizontal="left"/>
    </xf>
    <xf numFmtId="164" fontId="5" fillId="0" borderId="0" xfId="1" applyNumberFormat="1" applyFont="1" applyBorder="1" applyAlignment="1">
      <alignment horizontal="left"/>
    </xf>
    <xf numFmtId="0" fontId="4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wrapText="1"/>
    </xf>
    <xf numFmtId="0" fontId="4" fillId="2" borderId="9" xfId="0" applyFont="1" applyFill="1" applyBorder="1"/>
    <xf numFmtId="164" fontId="4" fillId="2" borderId="4" xfId="1" applyNumberFormat="1" applyFont="1" applyFill="1" applyBorder="1"/>
    <xf numFmtId="165" fontId="4" fillId="2" borderId="11" xfId="2" applyNumberFormat="1" applyFont="1" applyFill="1" applyBorder="1"/>
    <xf numFmtId="9" fontId="4" fillId="2" borderId="11" xfId="2" applyFont="1" applyFill="1" applyBorder="1"/>
    <xf numFmtId="2" fontId="4" fillId="2" borderId="11" xfId="0" applyNumberFormat="1" applyFont="1" applyFill="1" applyBorder="1"/>
    <xf numFmtId="2" fontId="5" fillId="0" borderId="4" xfId="0" applyNumberFormat="1" applyFont="1" applyBorder="1"/>
    <xf numFmtId="0" fontId="5" fillId="0" borderId="8" xfId="0" applyFont="1" applyBorder="1"/>
    <xf numFmtId="0" fontId="4" fillId="2" borderId="4" xfId="0" applyFont="1" applyFill="1" applyBorder="1"/>
    <xf numFmtId="165" fontId="4" fillId="2" borderId="7" xfId="2" applyNumberFormat="1" applyFont="1" applyFill="1" applyBorder="1"/>
    <xf numFmtId="9" fontId="4" fillId="2" borderId="7" xfId="2" applyFont="1" applyFill="1" applyBorder="1"/>
    <xf numFmtId="0" fontId="5" fillId="0" borderId="9" xfId="0" applyFont="1" applyBorder="1"/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2" fontId="4" fillId="2" borderId="7" xfId="0" applyNumberFormat="1" applyFont="1" applyFill="1" applyBorder="1"/>
    <xf numFmtId="0" fontId="6" fillId="0" borderId="10" xfId="0" applyFont="1" applyBorder="1"/>
    <xf numFmtId="3" fontId="7" fillId="0" borderId="0" xfId="0" applyNumberFormat="1" applyFont="1"/>
    <xf numFmtId="164" fontId="0" fillId="0" borderId="0" xfId="0" applyNumberFormat="1"/>
    <xf numFmtId="3" fontId="0" fillId="0" borderId="0" xfId="0" applyNumberFormat="1"/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161925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5875" cy="1095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OS%20EN%20PROCESO\VERONICA%20DENIC%20NIETO\CUBOS%20DWH\REPORTES%20OAI%20MENSUAL\cartera%20de%20afili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4"/>
      <sheetName val="Hoja2"/>
      <sheetName val="Hoja3"/>
    </sheetNames>
    <sheetDataSet>
      <sheetData sheetId="0" refreshError="1"/>
      <sheetData sheetId="1" refreshError="1">
        <row r="2">
          <cell r="B2" t="str">
            <v>Provincia</v>
          </cell>
          <cell r="C2" t="str">
            <v>Titular</v>
          </cell>
          <cell r="D2" t="str">
            <v>Dependiente</v>
          </cell>
          <cell r="E2" t="str">
            <v>Adicional</v>
          </cell>
          <cell r="F2" t="str">
            <v>Total general</v>
          </cell>
        </row>
        <row r="3">
          <cell r="B3" t="str">
            <v>DISTRITO NACIONAL</v>
          </cell>
          <cell r="C3">
            <v>13804</v>
          </cell>
          <cell r="D3">
            <v>5532</v>
          </cell>
          <cell r="E3">
            <v>440</v>
          </cell>
          <cell r="F3">
            <v>19776</v>
          </cell>
          <cell r="G3">
            <v>5972</v>
          </cell>
        </row>
        <row r="4">
          <cell r="B4" t="str">
            <v>MONTE PLATA</v>
          </cell>
          <cell r="C4">
            <v>490</v>
          </cell>
          <cell r="D4">
            <v>275</v>
          </cell>
          <cell r="E4">
            <v>7</v>
          </cell>
          <cell r="F4">
            <v>772</v>
          </cell>
          <cell r="G4">
            <v>282</v>
          </cell>
        </row>
        <row r="5">
          <cell r="B5" t="str">
            <v>SANTO DOMINGO</v>
          </cell>
          <cell r="C5">
            <v>8201</v>
          </cell>
          <cell r="D5">
            <v>4103</v>
          </cell>
          <cell r="E5">
            <v>288</v>
          </cell>
          <cell r="F5">
            <v>12592</v>
          </cell>
          <cell r="G5">
            <v>4391</v>
          </cell>
        </row>
        <row r="6">
          <cell r="C6">
            <v>22495</v>
          </cell>
          <cell r="D6">
            <v>9910</v>
          </cell>
          <cell r="E6">
            <v>735</v>
          </cell>
          <cell r="F6">
            <v>33140</v>
          </cell>
          <cell r="G6">
            <v>10645</v>
          </cell>
        </row>
        <row r="7">
          <cell r="B7" t="str">
            <v>PERAVIA</v>
          </cell>
          <cell r="C7">
            <v>480</v>
          </cell>
          <cell r="D7">
            <v>370</v>
          </cell>
          <cell r="E7">
            <v>34</v>
          </cell>
          <cell r="F7">
            <v>884</v>
          </cell>
          <cell r="G7">
            <v>404</v>
          </cell>
        </row>
        <row r="8">
          <cell r="B8" t="str">
            <v>SAN CRISTOBAL</v>
          </cell>
          <cell r="C8">
            <v>1739</v>
          </cell>
          <cell r="D8">
            <v>871</v>
          </cell>
          <cell r="E8">
            <v>75</v>
          </cell>
          <cell r="F8">
            <v>2685</v>
          </cell>
          <cell r="G8">
            <v>946</v>
          </cell>
        </row>
        <row r="9">
          <cell r="B9" t="str">
            <v>SAN JOSE DE OCOA</v>
          </cell>
          <cell r="C9">
            <v>70</v>
          </cell>
          <cell r="D9">
            <v>48</v>
          </cell>
          <cell r="E9">
            <v>2</v>
          </cell>
          <cell r="F9">
            <v>120</v>
          </cell>
          <cell r="G9">
            <v>50</v>
          </cell>
        </row>
        <row r="10">
          <cell r="C10">
            <v>2289</v>
          </cell>
          <cell r="D10">
            <v>1289</v>
          </cell>
          <cell r="E10">
            <v>111</v>
          </cell>
          <cell r="F10">
            <v>3689</v>
          </cell>
          <cell r="G10">
            <v>1400</v>
          </cell>
        </row>
        <row r="11">
          <cell r="B11" t="str">
            <v>ESPAILLAT</v>
          </cell>
          <cell r="C11">
            <v>236</v>
          </cell>
          <cell r="D11">
            <v>114</v>
          </cell>
          <cell r="E11">
            <v>11</v>
          </cell>
          <cell r="F11">
            <v>361</v>
          </cell>
          <cell r="G11">
            <v>125</v>
          </cell>
        </row>
        <row r="12">
          <cell r="B12" t="str">
            <v>PUERTO PLATA</v>
          </cell>
          <cell r="C12">
            <v>493</v>
          </cell>
          <cell r="D12">
            <v>233</v>
          </cell>
          <cell r="E12">
            <v>24</v>
          </cell>
          <cell r="F12">
            <v>750</v>
          </cell>
          <cell r="G12">
            <v>257</v>
          </cell>
        </row>
        <row r="13">
          <cell r="B13" t="str">
            <v>SANTIAGO DE LOS CABALLEROS</v>
          </cell>
          <cell r="C13">
            <v>1142</v>
          </cell>
          <cell r="D13">
            <v>556</v>
          </cell>
          <cell r="E13">
            <v>48</v>
          </cell>
          <cell r="F13">
            <v>1746</v>
          </cell>
          <cell r="G13">
            <v>604</v>
          </cell>
        </row>
        <row r="14">
          <cell r="C14">
            <v>1871</v>
          </cell>
          <cell r="D14">
            <v>903</v>
          </cell>
          <cell r="E14">
            <v>83</v>
          </cell>
          <cell r="F14">
            <v>2857</v>
          </cell>
          <cell r="G14">
            <v>986</v>
          </cell>
        </row>
        <row r="15">
          <cell r="B15" t="str">
            <v>DUARTE</v>
          </cell>
          <cell r="C15">
            <v>516</v>
          </cell>
          <cell r="D15">
            <v>283</v>
          </cell>
          <cell r="E15">
            <v>26</v>
          </cell>
          <cell r="F15">
            <v>825</v>
          </cell>
          <cell r="G15">
            <v>309</v>
          </cell>
        </row>
        <row r="16">
          <cell r="B16" t="str">
            <v>HERMANA MIRABAL</v>
          </cell>
          <cell r="C16">
            <v>164</v>
          </cell>
          <cell r="D16">
            <v>52</v>
          </cell>
          <cell r="E16">
            <v>9</v>
          </cell>
          <cell r="F16">
            <v>225</v>
          </cell>
          <cell r="G16">
            <v>61</v>
          </cell>
        </row>
        <row r="17">
          <cell r="B17" t="str">
            <v>MARIA TRINIDAD SANCHEZ</v>
          </cell>
          <cell r="C17">
            <v>181</v>
          </cell>
          <cell r="D17">
            <v>108</v>
          </cell>
          <cell r="E17">
            <v>9</v>
          </cell>
          <cell r="F17">
            <v>298</v>
          </cell>
          <cell r="G17">
            <v>117</v>
          </cell>
        </row>
        <row r="18">
          <cell r="B18" t="str">
            <v>SAMANA</v>
          </cell>
          <cell r="C18">
            <v>163</v>
          </cell>
          <cell r="D18">
            <v>70</v>
          </cell>
          <cell r="E18">
            <v>8</v>
          </cell>
          <cell r="F18">
            <v>241</v>
          </cell>
          <cell r="G18">
            <v>78</v>
          </cell>
        </row>
        <row r="19">
          <cell r="C19">
            <v>1024</v>
          </cell>
          <cell r="D19">
            <v>513</v>
          </cell>
          <cell r="E19">
            <v>52</v>
          </cell>
          <cell r="F19">
            <v>1589</v>
          </cell>
          <cell r="G19">
            <v>565</v>
          </cell>
        </row>
        <row r="20">
          <cell r="B20" t="str">
            <v>BAHORUCO</v>
          </cell>
          <cell r="C20">
            <v>351</v>
          </cell>
          <cell r="D20">
            <v>284</v>
          </cell>
          <cell r="E20">
            <v>25</v>
          </cell>
          <cell r="F20">
            <v>660</v>
          </cell>
          <cell r="G20">
            <v>309</v>
          </cell>
        </row>
        <row r="21">
          <cell r="B21" t="str">
            <v>BARAHONA</v>
          </cell>
          <cell r="C21">
            <v>742</v>
          </cell>
          <cell r="D21">
            <v>647</v>
          </cell>
          <cell r="E21">
            <v>53</v>
          </cell>
          <cell r="F21">
            <v>1442</v>
          </cell>
          <cell r="G21">
            <v>700</v>
          </cell>
        </row>
        <row r="22">
          <cell r="B22" t="str">
            <v>INDEPENDENCIA</v>
          </cell>
          <cell r="C22">
            <v>434</v>
          </cell>
          <cell r="D22">
            <v>372</v>
          </cell>
          <cell r="E22">
            <v>24</v>
          </cell>
          <cell r="F22">
            <v>830</v>
          </cell>
          <cell r="G22">
            <v>396</v>
          </cell>
        </row>
        <row r="23">
          <cell r="B23" t="str">
            <v>PEDERNALES</v>
          </cell>
          <cell r="C23">
            <v>65</v>
          </cell>
          <cell r="D23">
            <v>40</v>
          </cell>
          <cell r="E23">
            <v>5</v>
          </cell>
          <cell r="F23">
            <v>110</v>
          </cell>
          <cell r="G23">
            <v>45</v>
          </cell>
        </row>
        <row r="24">
          <cell r="C24">
            <v>1592</v>
          </cell>
          <cell r="D24">
            <v>1343</v>
          </cell>
          <cell r="E24">
            <v>107</v>
          </cell>
          <cell r="F24">
            <v>3042</v>
          </cell>
          <cell r="G24">
            <v>1450</v>
          </cell>
        </row>
        <row r="25">
          <cell r="B25" t="str">
            <v>EL SEYBO</v>
          </cell>
          <cell r="C25">
            <v>116</v>
          </cell>
          <cell r="D25">
            <v>76</v>
          </cell>
          <cell r="E25">
            <v>3</v>
          </cell>
          <cell r="F25">
            <v>195</v>
          </cell>
          <cell r="G25">
            <v>79</v>
          </cell>
        </row>
        <row r="26">
          <cell r="B26" t="str">
            <v>HATO MAYOR DEL REY</v>
          </cell>
          <cell r="C26">
            <v>108</v>
          </cell>
          <cell r="D26">
            <v>52</v>
          </cell>
          <cell r="E26">
            <v>3</v>
          </cell>
          <cell r="F26">
            <v>163</v>
          </cell>
          <cell r="G26">
            <v>55</v>
          </cell>
        </row>
        <row r="27">
          <cell r="B27" t="str">
            <v>LA ALTAGRACIA</v>
          </cell>
          <cell r="C27">
            <v>161</v>
          </cell>
          <cell r="D27">
            <v>90</v>
          </cell>
          <cell r="E27">
            <v>7</v>
          </cell>
          <cell r="F27">
            <v>258</v>
          </cell>
          <cell r="G27">
            <v>97</v>
          </cell>
        </row>
        <row r="28">
          <cell r="B28" t="str">
            <v>LA ROMANA</v>
          </cell>
          <cell r="C28">
            <v>197</v>
          </cell>
          <cell r="D28">
            <v>82</v>
          </cell>
          <cell r="E28">
            <v>2</v>
          </cell>
          <cell r="F28">
            <v>281</v>
          </cell>
          <cell r="G28">
            <v>84</v>
          </cell>
        </row>
        <row r="29">
          <cell r="B29" t="str">
            <v>SAN PEDRO DE MACORIS</v>
          </cell>
          <cell r="C29">
            <v>425</v>
          </cell>
          <cell r="D29">
            <v>191</v>
          </cell>
          <cell r="E29">
            <v>10</v>
          </cell>
          <cell r="F29">
            <v>626</v>
          </cell>
          <cell r="G29">
            <v>201</v>
          </cell>
        </row>
        <row r="30">
          <cell r="C30">
            <v>1007</v>
          </cell>
          <cell r="D30">
            <v>491</v>
          </cell>
          <cell r="E30">
            <v>25</v>
          </cell>
          <cell r="F30">
            <v>1523</v>
          </cell>
          <cell r="G30">
            <v>516</v>
          </cell>
        </row>
        <row r="31">
          <cell r="B31" t="str">
            <v>AZUA</v>
          </cell>
          <cell r="C31">
            <v>274</v>
          </cell>
          <cell r="D31">
            <v>188</v>
          </cell>
          <cell r="E31">
            <v>12</v>
          </cell>
          <cell r="F31">
            <v>474</v>
          </cell>
          <cell r="G31">
            <v>200</v>
          </cell>
        </row>
        <row r="32">
          <cell r="B32" t="str">
            <v>ELIAS PIÑA</v>
          </cell>
          <cell r="C32">
            <v>248</v>
          </cell>
          <cell r="D32">
            <v>178</v>
          </cell>
          <cell r="E32">
            <v>13</v>
          </cell>
          <cell r="F32">
            <v>439</v>
          </cell>
          <cell r="G32">
            <v>191</v>
          </cell>
        </row>
        <row r="33">
          <cell r="B33" t="str">
            <v>SAN JUAN DE LA MAGUANA</v>
          </cell>
          <cell r="C33">
            <v>649</v>
          </cell>
          <cell r="D33">
            <v>474</v>
          </cell>
          <cell r="E33">
            <v>40</v>
          </cell>
          <cell r="F33">
            <v>1163</v>
          </cell>
          <cell r="G33">
            <v>514</v>
          </cell>
        </row>
        <row r="34">
          <cell r="C34">
            <v>1171</v>
          </cell>
          <cell r="D34">
            <v>840</v>
          </cell>
          <cell r="E34">
            <v>65</v>
          </cell>
          <cell r="F34">
            <v>2076</v>
          </cell>
          <cell r="G34">
            <v>905</v>
          </cell>
        </row>
        <row r="35">
          <cell r="B35" t="str">
            <v>DAJABON</v>
          </cell>
          <cell r="C35">
            <v>296</v>
          </cell>
          <cell r="D35">
            <v>179</v>
          </cell>
          <cell r="E35">
            <v>17</v>
          </cell>
          <cell r="F35">
            <v>492</v>
          </cell>
          <cell r="G35">
            <v>196</v>
          </cell>
        </row>
        <row r="36">
          <cell r="B36" t="str">
            <v>MONTECRISTI</v>
          </cell>
          <cell r="C36">
            <v>196</v>
          </cell>
          <cell r="D36">
            <v>104</v>
          </cell>
          <cell r="E36">
            <v>9</v>
          </cell>
          <cell r="F36">
            <v>309</v>
          </cell>
          <cell r="G36">
            <v>113</v>
          </cell>
        </row>
        <row r="37">
          <cell r="B37" t="str">
            <v>SANTIAGO RODRIGUEZ</v>
          </cell>
          <cell r="C37">
            <v>135</v>
          </cell>
          <cell r="D37">
            <v>68</v>
          </cell>
          <cell r="E37">
            <v>2</v>
          </cell>
          <cell r="F37">
            <v>205</v>
          </cell>
          <cell r="G37">
            <v>70</v>
          </cell>
        </row>
        <row r="38">
          <cell r="B38" t="str">
            <v>VALVERDE</v>
          </cell>
          <cell r="C38">
            <v>339</v>
          </cell>
          <cell r="D38">
            <v>180</v>
          </cell>
          <cell r="E38">
            <v>27</v>
          </cell>
          <cell r="F38">
            <v>546</v>
          </cell>
          <cell r="G38">
            <v>207</v>
          </cell>
        </row>
        <row r="39">
          <cell r="C39">
            <v>966</v>
          </cell>
          <cell r="D39">
            <v>531</v>
          </cell>
          <cell r="E39">
            <v>55</v>
          </cell>
          <cell r="F39">
            <v>1552</v>
          </cell>
          <cell r="G39">
            <v>586</v>
          </cell>
        </row>
        <row r="40">
          <cell r="B40" t="str">
            <v>LA VEGA</v>
          </cell>
          <cell r="C40">
            <v>804</v>
          </cell>
          <cell r="D40">
            <v>456</v>
          </cell>
          <cell r="E40">
            <v>33</v>
          </cell>
          <cell r="F40">
            <v>1293</v>
          </cell>
          <cell r="G40">
            <v>489</v>
          </cell>
        </row>
        <row r="41">
          <cell r="B41" t="str">
            <v>MONSEÑOR NOUEL</v>
          </cell>
          <cell r="C41">
            <v>159</v>
          </cell>
          <cell r="D41">
            <v>86</v>
          </cell>
          <cell r="E41">
            <v>5</v>
          </cell>
          <cell r="F41">
            <v>250</v>
          </cell>
          <cell r="G41">
            <v>91</v>
          </cell>
        </row>
        <row r="42">
          <cell r="B42" t="str">
            <v>SANCHEZ RAMIREZ</v>
          </cell>
          <cell r="C42">
            <v>258</v>
          </cell>
          <cell r="D42">
            <v>190</v>
          </cell>
          <cell r="E42">
            <v>18</v>
          </cell>
          <cell r="F42">
            <v>466</v>
          </cell>
          <cell r="G42">
            <v>208</v>
          </cell>
        </row>
        <row r="43">
          <cell r="C43">
            <v>1221</v>
          </cell>
          <cell r="D43">
            <v>732</v>
          </cell>
          <cell r="E43">
            <v>56</v>
          </cell>
          <cell r="F43">
            <v>2009</v>
          </cell>
          <cell r="G43">
            <v>788</v>
          </cell>
        </row>
        <row r="44">
          <cell r="C44">
            <v>33636</v>
          </cell>
          <cell r="D44">
            <v>16552</v>
          </cell>
          <cell r="E44">
            <v>1289</v>
          </cell>
          <cell r="F44">
            <v>51477</v>
          </cell>
          <cell r="G44">
            <v>17841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workbookViewId="0">
      <selection activeCell="J10" sqref="J10"/>
    </sheetView>
  </sheetViews>
  <sheetFormatPr baseColWidth="10" defaultRowHeight="15" x14ac:dyDescent="0.25"/>
  <cols>
    <col min="7" max="7" width="42.28515625" customWidth="1"/>
  </cols>
  <sheetData>
    <row r="1" spans="1:7" ht="18.75" x14ac:dyDescent="0.3">
      <c r="A1" s="47" t="s">
        <v>93</v>
      </c>
      <c r="B1" s="47"/>
      <c r="C1" s="47"/>
      <c r="D1" s="47"/>
      <c r="E1" s="47"/>
      <c r="F1" s="47"/>
      <c r="G1" s="47"/>
    </row>
    <row r="2" spans="1:7" ht="33.75" customHeight="1" x14ac:dyDescent="0.35">
      <c r="A2" s="67" t="s">
        <v>94</v>
      </c>
      <c r="B2" s="67"/>
      <c r="C2" s="67"/>
      <c r="D2" s="67"/>
      <c r="E2" s="67"/>
      <c r="F2" s="67"/>
      <c r="G2" s="67"/>
    </row>
    <row r="3" spans="1:7" ht="21" x14ac:dyDescent="0.35">
      <c r="A3" s="68" t="s">
        <v>0</v>
      </c>
      <c r="B3" s="68"/>
      <c r="C3" s="68"/>
      <c r="D3" s="68"/>
      <c r="E3" s="68"/>
      <c r="F3" s="68"/>
      <c r="G3" s="68"/>
    </row>
    <row r="4" spans="1:7" x14ac:dyDescent="0.25">
      <c r="A4" s="52" t="s">
        <v>1</v>
      </c>
      <c r="B4" s="52"/>
      <c r="C4" s="52"/>
      <c r="D4" s="52"/>
      <c r="E4" s="52"/>
      <c r="F4" s="52"/>
      <c r="G4" s="52"/>
    </row>
    <row r="5" spans="1:7" x14ac:dyDescent="0.25">
      <c r="A5" s="69" t="s">
        <v>2</v>
      </c>
      <c r="B5" s="70"/>
      <c r="C5" s="70"/>
      <c r="D5" s="70"/>
      <c r="E5" s="70"/>
      <c r="F5" s="70"/>
      <c r="G5" s="71"/>
    </row>
    <row r="6" spans="1:7" ht="25.5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5</v>
      </c>
      <c r="F6" s="2" t="s">
        <v>7</v>
      </c>
      <c r="G6" s="2" t="s">
        <v>8</v>
      </c>
    </row>
    <row r="7" spans="1:7" x14ac:dyDescent="0.25">
      <c r="A7" s="3" t="s">
        <v>9</v>
      </c>
      <c r="B7" s="4">
        <v>532521</v>
      </c>
      <c r="C7" s="5">
        <f>B7/G7</f>
        <v>0.48781249685109984</v>
      </c>
      <c r="D7" s="4">
        <v>559130</v>
      </c>
      <c r="E7" s="5">
        <f>D7/G7</f>
        <v>0.51218750314890016</v>
      </c>
      <c r="F7" s="6">
        <f>D7/B7</f>
        <v>1.0499679824833199</v>
      </c>
      <c r="G7" s="7">
        <f>B7+D7</f>
        <v>1091651</v>
      </c>
    </row>
    <row r="8" spans="1:7" x14ac:dyDescent="0.25">
      <c r="A8" s="3" t="s">
        <v>10</v>
      </c>
      <c r="B8" s="8">
        <v>541289</v>
      </c>
      <c r="C8" s="5">
        <f>B8/G8</f>
        <v>0.48568880290934674</v>
      </c>
      <c r="D8" s="4">
        <v>573188</v>
      </c>
      <c r="E8" s="5">
        <f>D8/G8</f>
        <v>0.51431119709065332</v>
      </c>
      <c r="F8" s="6">
        <f>D8/B8</f>
        <v>1.0589315504286989</v>
      </c>
      <c r="G8" s="7">
        <f>B8+D8</f>
        <v>1114477</v>
      </c>
    </row>
    <row r="9" spans="1:7" x14ac:dyDescent="0.25">
      <c r="A9" s="3" t="s">
        <v>11</v>
      </c>
      <c r="B9" s="4">
        <v>547098</v>
      </c>
      <c r="C9" s="9">
        <f>B9/G9</f>
        <v>0.48385949892809382</v>
      </c>
      <c r="D9" s="4">
        <v>583598</v>
      </c>
      <c r="E9" s="9">
        <f>D9/G9</f>
        <v>0.51614050107190612</v>
      </c>
      <c r="F9" s="6">
        <f>D9/B9</f>
        <v>1.0667156524059676</v>
      </c>
      <c r="G9" s="7">
        <f>B9+D9</f>
        <v>1130696</v>
      </c>
    </row>
    <row r="10" spans="1:7" ht="36.75" customHeight="1" x14ac:dyDescent="0.25">
      <c r="A10" s="48" t="s">
        <v>12</v>
      </c>
      <c r="B10" s="49"/>
      <c r="C10" s="49"/>
      <c r="D10" s="49"/>
      <c r="E10" s="49"/>
      <c r="F10" s="49"/>
      <c r="G10" s="50"/>
    </row>
    <row r="11" spans="1:7" x14ac:dyDescent="0.25">
      <c r="A11" s="10"/>
      <c r="B11" s="10"/>
      <c r="C11" s="10"/>
      <c r="D11" s="10"/>
      <c r="E11" s="10"/>
      <c r="F11" s="10"/>
      <c r="G11" s="10"/>
    </row>
    <row r="12" spans="1:7" x14ac:dyDescent="0.25">
      <c r="A12" s="11"/>
      <c r="B12" s="11"/>
      <c r="C12" s="11"/>
      <c r="D12" s="11"/>
      <c r="E12" s="11"/>
      <c r="F12" s="11"/>
      <c r="G12" s="11"/>
    </row>
    <row r="13" spans="1:7" ht="21" x14ac:dyDescent="0.35">
      <c r="A13" s="72" t="s">
        <v>13</v>
      </c>
      <c r="B13" s="72"/>
      <c r="C13" s="72"/>
      <c r="D13" s="72"/>
      <c r="E13" s="72"/>
      <c r="F13" s="72"/>
      <c r="G13" s="72"/>
    </row>
    <row r="14" spans="1:7" x14ac:dyDescent="0.25">
      <c r="A14" s="52" t="s">
        <v>14</v>
      </c>
      <c r="B14" s="52"/>
      <c r="C14" s="52"/>
      <c r="D14" s="52"/>
      <c r="E14" s="52"/>
      <c r="F14" s="52"/>
      <c r="G14" s="52"/>
    </row>
    <row r="15" spans="1:7" x14ac:dyDescent="0.25">
      <c r="A15" s="62" t="s">
        <v>15</v>
      </c>
      <c r="B15" s="63"/>
      <c r="C15" s="63"/>
      <c r="D15" s="63"/>
      <c r="E15" s="63"/>
      <c r="F15" s="63"/>
      <c r="G15" s="64"/>
    </row>
    <row r="16" spans="1:7" x14ac:dyDescent="0.25">
      <c r="A16" s="65" t="s">
        <v>16</v>
      </c>
      <c r="B16" s="56" t="s">
        <v>17</v>
      </c>
      <c r="C16" s="66" t="s">
        <v>18</v>
      </c>
      <c r="D16" s="56" t="s">
        <v>19</v>
      </c>
      <c r="E16" s="56"/>
      <c r="F16" s="56"/>
      <c r="G16" s="56"/>
    </row>
    <row r="17" spans="1:7" x14ac:dyDescent="0.25">
      <c r="A17" s="61"/>
      <c r="B17" s="56"/>
      <c r="C17" s="66"/>
      <c r="D17" s="1" t="s">
        <v>20</v>
      </c>
      <c r="E17" s="1" t="s">
        <v>21</v>
      </c>
      <c r="F17" s="1" t="s">
        <v>22</v>
      </c>
      <c r="G17" s="1" t="s">
        <v>23</v>
      </c>
    </row>
    <row r="18" spans="1:7" x14ac:dyDescent="0.25">
      <c r="A18" s="12" t="s">
        <v>24</v>
      </c>
      <c r="B18" s="13">
        <v>2</v>
      </c>
      <c r="C18" s="14"/>
      <c r="D18" s="13">
        <v>2</v>
      </c>
      <c r="E18" s="13"/>
      <c r="F18" s="13"/>
      <c r="G18" s="13"/>
    </row>
    <row r="19" spans="1:7" x14ac:dyDescent="0.25">
      <c r="A19" s="15" t="s">
        <v>25</v>
      </c>
      <c r="B19" s="7">
        <v>29339</v>
      </c>
      <c r="C19" s="16">
        <f>B19/B38</f>
        <v>2.5947780743507971E-2</v>
      </c>
      <c r="D19" s="7">
        <v>14456</v>
      </c>
      <c r="E19" s="16">
        <f>D19/D38</f>
        <v>2.5952669053201535E-2</v>
      </c>
      <c r="F19" s="7">
        <v>14883</v>
      </c>
      <c r="G19" s="16">
        <f>F19/F38</f>
        <v>2.5943034444289498E-2</v>
      </c>
    </row>
    <row r="20" spans="1:7" x14ac:dyDescent="0.25">
      <c r="A20" s="15" t="s">
        <v>26</v>
      </c>
      <c r="B20" s="7">
        <v>54839</v>
      </c>
      <c r="C20" s="16">
        <f>B20/B38</f>
        <v>4.8500301584690465E-2</v>
      </c>
      <c r="D20" s="7">
        <v>26869</v>
      </c>
      <c r="E20" s="16">
        <f t="shared" ref="E20:E37" si="0">D20/B20</f>
        <v>0.48996152373310964</v>
      </c>
      <c r="F20" s="7">
        <v>27970</v>
      </c>
      <c r="G20" s="16">
        <f t="shared" ref="G20:G37" si="1">F20/B20</f>
        <v>0.51003847626689036</v>
      </c>
    </row>
    <row r="21" spans="1:7" x14ac:dyDescent="0.25">
      <c r="A21" s="15" t="s">
        <v>27</v>
      </c>
      <c r="B21" s="7">
        <v>99428</v>
      </c>
      <c r="C21" s="16">
        <f>B21/B38</f>
        <v>8.7935374203807579E-2</v>
      </c>
      <c r="D21" s="7">
        <v>48901</v>
      </c>
      <c r="E21" s="16">
        <f t="shared" si="0"/>
        <v>0.49182322886913143</v>
      </c>
      <c r="F21" s="7">
        <v>50527</v>
      </c>
      <c r="G21" s="16">
        <f t="shared" si="1"/>
        <v>0.50817677113086857</v>
      </c>
    </row>
    <row r="22" spans="1:7" x14ac:dyDescent="0.25">
      <c r="A22" s="15" t="s">
        <v>28</v>
      </c>
      <c r="B22" s="7">
        <v>97915</v>
      </c>
      <c r="C22" s="16">
        <f>B22/B38</f>
        <v>8.6597257967230751E-2</v>
      </c>
      <c r="D22" s="7">
        <v>48515</v>
      </c>
      <c r="E22" s="16">
        <f t="shared" si="0"/>
        <v>0.49548077414083647</v>
      </c>
      <c r="F22" s="7">
        <v>49400</v>
      </c>
      <c r="G22" s="16">
        <f t="shared" si="1"/>
        <v>0.50451922585916353</v>
      </c>
    </row>
    <row r="23" spans="1:7" x14ac:dyDescent="0.25">
      <c r="A23" s="15" t="s">
        <v>29</v>
      </c>
      <c r="B23" s="7">
        <v>98184</v>
      </c>
      <c r="C23" s="16">
        <f>B23/B38</f>
        <v>8.6835164951790667E-2</v>
      </c>
      <c r="D23" s="7">
        <v>49874</v>
      </c>
      <c r="E23" s="16">
        <f t="shared" si="0"/>
        <v>0.50796463782286316</v>
      </c>
      <c r="F23" s="7">
        <v>48310</v>
      </c>
      <c r="G23" s="16">
        <f t="shared" si="1"/>
        <v>0.49203536217713678</v>
      </c>
    </row>
    <row r="24" spans="1:7" x14ac:dyDescent="0.25">
      <c r="A24" s="15" t="s">
        <v>30</v>
      </c>
      <c r="B24" s="7">
        <v>82286</v>
      </c>
      <c r="C24" s="16">
        <f>B24/B38</f>
        <v>7.2774773723040892E-2</v>
      </c>
      <c r="D24" s="7">
        <v>41775</v>
      </c>
      <c r="E24" s="16">
        <f t="shared" si="0"/>
        <v>0.50768052888705251</v>
      </c>
      <c r="F24" s="7">
        <v>40511</v>
      </c>
      <c r="G24" s="16">
        <f t="shared" si="1"/>
        <v>0.49231947111294755</v>
      </c>
    </row>
    <row r="25" spans="1:7" x14ac:dyDescent="0.25">
      <c r="A25" s="15" t="s">
        <v>31</v>
      </c>
      <c r="B25" s="7">
        <v>107984</v>
      </c>
      <c r="C25" s="16">
        <f>B25/B38</f>
        <v>9.5502408255460802E-2</v>
      </c>
      <c r="D25" s="7">
        <v>51697</v>
      </c>
      <c r="E25" s="16">
        <f t="shared" si="0"/>
        <v>0.47874685138539042</v>
      </c>
      <c r="F25" s="7">
        <v>56287</v>
      </c>
      <c r="G25" s="16">
        <f t="shared" si="1"/>
        <v>0.52125314861460958</v>
      </c>
    </row>
    <row r="26" spans="1:7" x14ac:dyDescent="0.25">
      <c r="A26" s="15" t="s">
        <v>32</v>
      </c>
      <c r="B26" s="7">
        <v>88539</v>
      </c>
      <c r="C26" s="16">
        <f>B26/B38</f>
        <v>7.8305005598331645E-2</v>
      </c>
      <c r="D26" s="7">
        <v>43268</v>
      </c>
      <c r="E26" s="16">
        <f t="shared" si="0"/>
        <v>0.48868860050373281</v>
      </c>
      <c r="F26" s="7">
        <v>45271</v>
      </c>
      <c r="G26" s="16">
        <f t="shared" si="1"/>
        <v>0.51131139949626714</v>
      </c>
    </row>
    <row r="27" spans="1:7" x14ac:dyDescent="0.25">
      <c r="A27" s="15" t="s">
        <v>33</v>
      </c>
      <c r="B27" s="7">
        <v>86220</v>
      </c>
      <c r="C27" s="16">
        <f>B27/B38</f>
        <v>7.6254052820657045E-2</v>
      </c>
      <c r="D27" s="7">
        <v>43052</v>
      </c>
      <c r="E27" s="16">
        <f t="shared" si="0"/>
        <v>0.499327302250058</v>
      </c>
      <c r="F27" s="7">
        <v>43168</v>
      </c>
      <c r="G27" s="16">
        <f t="shared" si="1"/>
        <v>0.50067269774994205</v>
      </c>
    </row>
    <row r="28" spans="1:7" x14ac:dyDescent="0.25">
      <c r="A28" s="15" t="s">
        <v>34</v>
      </c>
      <c r="B28" s="7">
        <v>79659</v>
      </c>
      <c r="C28" s="16">
        <f>B28/B38</f>
        <v>7.0451421870108097E-2</v>
      </c>
      <c r="D28" s="7">
        <v>39211</v>
      </c>
      <c r="E28" s="16">
        <f t="shared" si="0"/>
        <v>0.49223565447720913</v>
      </c>
      <c r="F28" s="7">
        <v>40448</v>
      </c>
      <c r="G28" s="16">
        <f t="shared" si="1"/>
        <v>0.50776434552279093</v>
      </c>
    </row>
    <row r="29" spans="1:7" x14ac:dyDescent="0.25">
      <c r="A29" s="15" t="s">
        <v>35</v>
      </c>
      <c r="B29" s="7">
        <v>73659</v>
      </c>
      <c r="C29" s="16">
        <f>B29/B38</f>
        <v>6.5144946378065158E-2</v>
      </c>
      <c r="D29" s="7">
        <v>36267</v>
      </c>
      <c r="E29" s="16">
        <f t="shared" si="0"/>
        <v>0.49236345864049202</v>
      </c>
      <c r="F29" s="7">
        <v>37392</v>
      </c>
      <c r="G29" s="16">
        <f t="shared" si="1"/>
        <v>0.50763654135950798</v>
      </c>
    </row>
    <row r="30" spans="1:7" x14ac:dyDescent="0.25">
      <c r="A30" s="15" t="s">
        <v>36</v>
      </c>
      <c r="B30" s="7">
        <v>67473</v>
      </c>
      <c r="C30" s="16">
        <f>B30/B38</f>
        <v>5.9673970145768883E-2</v>
      </c>
      <c r="D30" s="7">
        <v>33399</v>
      </c>
      <c r="E30" s="16">
        <f t="shared" si="0"/>
        <v>0.49499799919967985</v>
      </c>
      <c r="F30" s="7">
        <v>34074</v>
      </c>
      <c r="G30" s="16">
        <f t="shared" si="1"/>
        <v>0.50500200080032009</v>
      </c>
    </row>
    <row r="31" spans="1:7" x14ac:dyDescent="0.25">
      <c r="A31" s="15" t="s">
        <v>37</v>
      </c>
      <c r="B31" s="7">
        <v>55205</v>
      </c>
      <c r="C31" s="16">
        <f>B31/B38</f>
        <v>4.8823996589705085E-2</v>
      </c>
      <c r="D31" s="7">
        <v>26754</v>
      </c>
      <c r="E31" s="16">
        <f t="shared" si="0"/>
        <v>0.48463001539715606</v>
      </c>
      <c r="F31" s="7">
        <v>28451</v>
      </c>
      <c r="G31" s="16">
        <f t="shared" si="1"/>
        <v>0.515369984602844</v>
      </c>
    </row>
    <row r="32" spans="1:7" x14ac:dyDescent="0.25">
      <c r="A32" s="15" t="s">
        <v>38</v>
      </c>
      <c r="B32" s="7">
        <v>40731</v>
      </c>
      <c r="C32" s="16">
        <f>B32/B38</f>
        <v>3.6023008877733499E-2</v>
      </c>
      <c r="D32" s="7">
        <v>19183</v>
      </c>
      <c r="E32" s="16">
        <f t="shared" si="0"/>
        <v>0.47096805872676833</v>
      </c>
      <c r="F32" s="7">
        <v>21548</v>
      </c>
      <c r="G32" s="16">
        <f t="shared" si="1"/>
        <v>0.52903194127323172</v>
      </c>
    </row>
    <row r="33" spans="1:7" x14ac:dyDescent="0.25">
      <c r="A33" s="15" t="s">
        <v>39</v>
      </c>
      <c r="B33" s="7">
        <v>27672</v>
      </c>
      <c r="C33" s="16">
        <f>B33/B38</f>
        <v>2.4473464969302038E-2</v>
      </c>
      <c r="D33" s="7">
        <v>12961</v>
      </c>
      <c r="E33" s="16">
        <f t="shared" si="0"/>
        <v>0.46837958947672736</v>
      </c>
      <c r="F33" s="7">
        <v>14711</v>
      </c>
      <c r="G33" s="16">
        <f t="shared" si="1"/>
        <v>0.53162041052327258</v>
      </c>
    </row>
    <row r="34" spans="1:7" x14ac:dyDescent="0.25">
      <c r="A34" s="15" t="s">
        <v>40</v>
      </c>
      <c r="B34" s="7">
        <v>17577</v>
      </c>
      <c r="C34" s="16">
        <f>B34/B38</f>
        <v>1.5545319953939792E-2</v>
      </c>
      <c r="D34" s="7">
        <v>8363</v>
      </c>
      <c r="E34" s="16">
        <f t="shared" si="0"/>
        <v>0.47579222848040054</v>
      </c>
      <c r="F34" s="7">
        <v>9214</v>
      </c>
      <c r="G34" s="16">
        <f t="shared" si="1"/>
        <v>0.52420777151959952</v>
      </c>
    </row>
    <row r="35" spans="1:7" x14ac:dyDescent="0.25">
      <c r="A35" s="15" t="s">
        <v>41</v>
      </c>
      <c r="B35" s="7">
        <v>11414</v>
      </c>
      <c r="C35" s="16">
        <f>B35/B38</f>
        <v>1.0094685211029686E-2</v>
      </c>
      <c r="D35" s="7">
        <v>5719</v>
      </c>
      <c r="E35" s="16">
        <f t="shared" si="0"/>
        <v>0.50105134045908528</v>
      </c>
      <c r="F35" s="7">
        <v>5695</v>
      </c>
      <c r="G35" s="16">
        <f t="shared" si="1"/>
        <v>0.49894865954091466</v>
      </c>
    </row>
    <row r="36" spans="1:7" x14ac:dyDescent="0.25">
      <c r="A36" s="15" t="s">
        <v>42</v>
      </c>
      <c r="B36" s="7">
        <v>6963</v>
      </c>
      <c r="C36" s="16">
        <f>B36/B38</f>
        <v>6.1581648085158322E-3</v>
      </c>
      <c r="D36" s="7">
        <v>3738</v>
      </c>
      <c r="E36" s="16">
        <f t="shared" si="0"/>
        <v>0.53683757001292542</v>
      </c>
      <c r="F36" s="7">
        <v>3225</v>
      </c>
      <c r="G36" s="16">
        <f t="shared" si="1"/>
        <v>0.46316242998707452</v>
      </c>
    </row>
    <row r="37" spans="1:7" x14ac:dyDescent="0.25">
      <c r="A37" s="15" t="s">
        <v>43</v>
      </c>
      <c r="B37" s="7">
        <v>5607</v>
      </c>
      <c r="C37" s="16">
        <f>B37/B38</f>
        <v>4.958901347314127E-3</v>
      </c>
      <c r="D37" s="7">
        <v>3012</v>
      </c>
      <c r="E37" s="16">
        <f t="shared" si="0"/>
        <v>0.53718566078116636</v>
      </c>
      <c r="F37" s="7">
        <v>2595</v>
      </c>
      <c r="G37" s="16">
        <f t="shared" si="1"/>
        <v>0.46281433921883358</v>
      </c>
    </row>
    <row r="38" spans="1:7" x14ac:dyDescent="0.25">
      <c r="A38" s="17" t="s">
        <v>44</v>
      </c>
      <c r="B38" s="18">
        <f>SUM(B19:B37)</f>
        <v>1130694</v>
      </c>
      <c r="C38" s="19">
        <f>SUM(C19:C37)</f>
        <v>1</v>
      </c>
      <c r="D38" s="18">
        <f>SUM(D19:D37)</f>
        <v>557014</v>
      </c>
      <c r="E38" s="20">
        <f>D38/B38</f>
        <v>0.49263018995413438</v>
      </c>
      <c r="F38" s="18">
        <f>SUM(F19:F37)</f>
        <v>573680</v>
      </c>
      <c r="G38" s="20">
        <f>F38/B38</f>
        <v>0.50736981004586568</v>
      </c>
    </row>
    <row r="39" spans="1:7" x14ac:dyDescent="0.25">
      <c r="A39" s="48" t="s">
        <v>12</v>
      </c>
      <c r="B39" s="49"/>
      <c r="C39" s="49"/>
      <c r="D39" s="49"/>
      <c r="E39" s="49"/>
      <c r="F39" s="49"/>
      <c r="G39" s="50"/>
    </row>
    <row r="40" spans="1:7" x14ac:dyDescent="0.25">
      <c r="A40" s="21"/>
      <c r="B40" s="21"/>
      <c r="C40" s="21"/>
      <c r="D40" s="21"/>
      <c r="E40" s="21"/>
      <c r="F40" s="21"/>
      <c r="G40" s="21"/>
    </row>
    <row r="41" spans="1:7" x14ac:dyDescent="0.25">
      <c r="A41" s="22"/>
      <c r="B41" s="22"/>
      <c r="C41" s="23"/>
      <c r="D41" s="23"/>
      <c r="E41" s="23"/>
      <c r="F41" s="22"/>
      <c r="G41" s="22"/>
    </row>
    <row r="42" spans="1:7" x14ac:dyDescent="0.25">
      <c r="A42" s="22"/>
      <c r="B42" s="22"/>
      <c r="C42" s="23"/>
      <c r="D42" s="23"/>
      <c r="E42" s="23"/>
      <c r="F42" s="22"/>
      <c r="G42" s="22"/>
    </row>
    <row r="43" spans="1:7" ht="21" x14ac:dyDescent="0.25">
      <c r="A43" s="51" t="s">
        <v>45</v>
      </c>
      <c r="B43" s="51"/>
      <c r="C43" s="51"/>
      <c r="D43" s="51"/>
      <c r="E43" s="51"/>
      <c r="F43" s="51"/>
      <c r="G43" s="51"/>
    </row>
    <row r="44" spans="1:7" x14ac:dyDescent="0.25">
      <c r="A44" s="52" t="s">
        <v>46</v>
      </c>
      <c r="B44" s="52"/>
      <c r="C44" s="52"/>
      <c r="D44" s="52"/>
      <c r="E44" s="52"/>
      <c r="F44" s="52"/>
      <c r="G44" s="52"/>
    </row>
    <row r="45" spans="1:7" ht="35.25" customHeight="1" x14ac:dyDescent="0.25">
      <c r="A45" s="53" t="s">
        <v>47</v>
      </c>
      <c r="B45" s="54"/>
      <c r="C45" s="54"/>
      <c r="D45" s="54"/>
      <c r="E45" s="54"/>
      <c r="F45" s="54"/>
      <c r="G45" s="55"/>
    </row>
    <row r="46" spans="1:7" x14ac:dyDescent="0.25">
      <c r="A46" s="56" t="s">
        <v>48</v>
      </c>
      <c r="B46" s="57" t="s">
        <v>49</v>
      </c>
      <c r="C46" s="58"/>
      <c r="D46" s="58"/>
      <c r="E46" s="58"/>
      <c r="F46" s="59"/>
      <c r="G46" s="60" t="s">
        <v>44</v>
      </c>
    </row>
    <row r="47" spans="1:7" ht="26.25" x14ac:dyDescent="0.25">
      <c r="A47" s="56"/>
      <c r="B47" s="24" t="s">
        <v>4</v>
      </c>
      <c r="C47" s="1" t="s">
        <v>5</v>
      </c>
      <c r="D47" s="1" t="s">
        <v>6</v>
      </c>
      <c r="E47" s="1" t="s">
        <v>5</v>
      </c>
      <c r="F47" s="25" t="s">
        <v>50</v>
      </c>
      <c r="G47" s="61"/>
    </row>
    <row r="48" spans="1:7" x14ac:dyDescent="0.25">
      <c r="A48" s="26" t="s">
        <v>51</v>
      </c>
      <c r="B48" s="27"/>
      <c r="C48" s="28"/>
      <c r="D48" s="27"/>
      <c r="E48" s="29"/>
      <c r="F48" s="30"/>
      <c r="G48" s="18"/>
    </row>
    <row r="49" spans="1:7" x14ac:dyDescent="0.25">
      <c r="A49" s="3" t="s">
        <v>52</v>
      </c>
      <c r="B49" s="4">
        <f>VLOOKUP(A49,[1]Hoja4!$B:$G,2,FALSE)</f>
        <v>13804</v>
      </c>
      <c r="C49" s="16">
        <f>B49/G49</f>
        <v>0.69801779935275077</v>
      </c>
      <c r="D49" s="4">
        <f>VLOOKUP(A49,[1]Hoja4!$B:$G,6,FALSE)</f>
        <v>5972</v>
      </c>
      <c r="E49" s="5">
        <f>D49/G49</f>
        <v>0.30198220064724918</v>
      </c>
      <c r="F49" s="31">
        <f>B49/D49</f>
        <v>2.3114534494306764</v>
      </c>
      <c r="G49" s="7">
        <f>B49+D49</f>
        <v>19776</v>
      </c>
    </row>
    <row r="50" spans="1:7" x14ac:dyDescent="0.25">
      <c r="A50" s="3" t="s">
        <v>53</v>
      </c>
      <c r="B50" s="4">
        <f>VLOOKUP(A50,[1]Hoja4!$B:$G,2,FALSE)</f>
        <v>490</v>
      </c>
      <c r="C50" s="16">
        <f t="shared" ref="C50:C88" si="2">B50/G50</f>
        <v>0.63471502590673579</v>
      </c>
      <c r="D50" s="4">
        <f>VLOOKUP(A50,[1]Hoja4!$B:$G,6,FALSE)</f>
        <v>282</v>
      </c>
      <c r="E50" s="5">
        <f t="shared" ref="E50:E88" si="3">D50/G50</f>
        <v>0.36528497409326427</v>
      </c>
      <c r="F50" s="31">
        <f t="shared" ref="F50:F88" si="4">B50/D50</f>
        <v>1.7375886524822695</v>
      </c>
      <c r="G50" s="7">
        <f t="shared" ref="G50:G88" si="5">B50+D50</f>
        <v>772</v>
      </c>
    </row>
    <row r="51" spans="1:7" x14ac:dyDescent="0.25">
      <c r="A51" s="32" t="s">
        <v>54</v>
      </c>
      <c r="B51" s="4">
        <f>VLOOKUP(A51,[1]Hoja4!$B:$G,2,FALSE)</f>
        <v>8201</v>
      </c>
      <c r="C51" s="16">
        <f t="shared" si="2"/>
        <v>0.65128653113087676</v>
      </c>
      <c r="D51" s="4">
        <f>VLOOKUP(A51,[1]Hoja4!$B:$G,6,FALSE)</f>
        <v>4391</v>
      </c>
      <c r="E51" s="5">
        <f t="shared" si="3"/>
        <v>0.34871346886912324</v>
      </c>
      <c r="F51" s="31">
        <f t="shared" si="4"/>
        <v>1.8676838988840812</v>
      </c>
      <c r="G51" s="7">
        <f t="shared" si="5"/>
        <v>12592</v>
      </c>
    </row>
    <row r="52" spans="1:7" x14ac:dyDescent="0.25">
      <c r="A52" s="33" t="s">
        <v>55</v>
      </c>
      <c r="B52" s="27"/>
      <c r="C52" s="34"/>
      <c r="D52" s="27"/>
      <c r="E52" s="35"/>
      <c r="F52" s="30"/>
      <c r="G52" s="18"/>
    </row>
    <row r="53" spans="1:7" x14ac:dyDescent="0.25">
      <c r="A53" s="36" t="s">
        <v>56</v>
      </c>
      <c r="B53" s="4">
        <f>VLOOKUP(A53,[1]Hoja4!$B:$G,2,FALSE)</f>
        <v>480</v>
      </c>
      <c r="C53" s="16">
        <f t="shared" si="2"/>
        <v>0.54298642533936647</v>
      </c>
      <c r="D53" s="4">
        <f>VLOOKUP(A53,[1]Hoja4!$B:$G,6,FALSE)</f>
        <v>404</v>
      </c>
      <c r="E53" s="5">
        <f t="shared" si="3"/>
        <v>0.45701357466063347</v>
      </c>
      <c r="F53" s="31">
        <f t="shared" si="4"/>
        <v>1.1881188118811881</v>
      </c>
      <c r="G53" s="7">
        <f t="shared" si="5"/>
        <v>884</v>
      </c>
    </row>
    <row r="54" spans="1:7" x14ac:dyDescent="0.25">
      <c r="A54" s="3" t="s">
        <v>57</v>
      </c>
      <c r="B54" s="4">
        <f>VLOOKUP(A54,[1]Hoja4!$B:$G,2,FALSE)</f>
        <v>1739</v>
      </c>
      <c r="C54" s="16">
        <f t="shared" si="2"/>
        <v>0.64767225325884548</v>
      </c>
      <c r="D54" s="4">
        <f>VLOOKUP(A54,[1]Hoja4!$B:$G,6,FALSE)</f>
        <v>946</v>
      </c>
      <c r="E54" s="5">
        <f t="shared" si="3"/>
        <v>0.35232774674115458</v>
      </c>
      <c r="F54" s="31">
        <f t="shared" si="4"/>
        <v>1.8382663847780127</v>
      </c>
      <c r="G54" s="7">
        <f t="shared" si="5"/>
        <v>2685</v>
      </c>
    </row>
    <row r="55" spans="1:7" x14ac:dyDescent="0.25">
      <c r="A55" s="3" t="s">
        <v>58</v>
      </c>
      <c r="B55" s="4">
        <v>2347</v>
      </c>
      <c r="C55" s="16">
        <f t="shared" si="2"/>
        <v>0.50213949507916134</v>
      </c>
      <c r="D55" s="4">
        <v>2327</v>
      </c>
      <c r="E55" s="5">
        <f t="shared" si="3"/>
        <v>0.49786050492083866</v>
      </c>
      <c r="F55" s="31">
        <f t="shared" si="4"/>
        <v>1.0085947571981091</v>
      </c>
      <c r="G55" s="7">
        <f t="shared" si="5"/>
        <v>4674</v>
      </c>
    </row>
    <row r="56" spans="1:7" x14ac:dyDescent="0.25">
      <c r="A56" s="33" t="s">
        <v>59</v>
      </c>
      <c r="B56" s="27"/>
      <c r="C56" s="34"/>
      <c r="D56" s="27"/>
      <c r="E56" s="35"/>
      <c r="F56" s="30"/>
      <c r="G56" s="18"/>
    </row>
    <row r="57" spans="1:7" x14ac:dyDescent="0.25">
      <c r="A57" s="3" t="s">
        <v>60</v>
      </c>
      <c r="B57" s="4">
        <f>VLOOKUP(A57,[1]Hoja4!$B:$G,2,FALSE)</f>
        <v>236</v>
      </c>
      <c r="C57" s="16">
        <f t="shared" si="2"/>
        <v>0.65373961218836563</v>
      </c>
      <c r="D57" s="4">
        <f>VLOOKUP(A57,[1]Hoja4!$B:$G,6,FALSE)</f>
        <v>125</v>
      </c>
      <c r="E57" s="5">
        <f t="shared" si="3"/>
        <v>0.34626038781163437</v>
      </c>
      <c r="F57" s="31">
        <f t="shared" si="4"/>
        <v>1.8879999999999999</v>
      </c>
      <c r="G57" s="7">
        <f t="shared" si="5"/>
        <v>361</v>
      </c>
    </row>
    <row r="58" spans="1:7" x14ac:dyDescent="0.25">
      <c r="A58" s="3" t="s">
        <v>61</v>
      </c>
      <c r="B58" s="4">
        <f>VLOOKUP(A58,[1]Hoja4!$B:$G,2,FALSE)</f>
        <v>493</v>
      </c>
      <c r="C58" s="16">
        <f t="shared" si="2"/>
        <v>0.65733333333333333</v>
      </c>
      <c r="D58" s="4">
        <f>VLOOKUP(A58,[1]Hoja4!$B:$G,6,FALSE)</f>
        <v>257</v>
      </c>
      <c r="E58" s="5">
        <f t="shared" si="3"/>
        <v>0.34266666666666667</v>
      </c>
      <c r="F58" s="31">
        <f t="shared" si="4"/>
        <v>1.9182879377431907</v>
      </c>
      <c r="G58" s="7">
        <f t="shared" si="5"/>
        <v>750</v>
      </c>
    </row>
    <row r="59" spans="1:7" ht="39" x14ac:dyDescent="0.25">
      <c r="A59" s="37" t="s">
        <v>62</v>
      </c>
      <c r="B59" s="4">
        <f>VLOOKUP(A59,[1]Hoja4!$B:$G,2,FALSE)</f>
        <v>1142</v>
      </c>
      <c r="C59" s="16">
        <f t="shared" si="2"/>
        <v>0.65406643757159222</v>
      </c>
      <c r="D59" s="4">
        <f>VLOOKUP(A59,[1]Hoja4!$B:$G,6,FALSE)</f>
        <v>604</v>
      </c>
      <c r="E59" s="5">
        <f t="shared" si="3"/>
        <v>0.34593356242840778</v>
      </c>
      <c r="F59" s="31">
        <f t="shared" si="4"/>
        <v>1.8907284768211921</v>
      </c>
      <c r="G59" s="7">
        <f t="shared" si="5"/>
        <v>1746</v>
      </c>
    </row>
    <row r="60" spans="1:7" x14ac:dyDescent="0.25">
      <c r="A60" s="33" t="s">
        <v>63</v>
      </c>
      <c r="B60" s="27"/>
      <c r="C60" s="34"/>
      <c r="D60" s="27"/>
      <c r="E60" s="35"/>
      <c r="F60" s="30"/>
      <c r="G60" s="18"/>
    </row>
    <row r="61" spans="1:7" x14ac:dyDescent="0.25">
      <c r="A61" s="3" t="s">
        <v>64</v>
      </c>
      <c r="B61" s="4">
        <f>VLOOKUP(A61,[1]Hoja4!$B:$G,2,FALSE)</f>
        <v>516</v>
      </c>
      <c r="C61" s="16">
        <f t="shared" si="2"/>
        <v>0.62545454545454549</v>
      </c>
      <c r="D61" s="4">
        <f>VLOOKUP(A61,[1]Hoja4!$B:$G,6,FALSE)</f>
        <v>309</v>
      </c>
      <c r="E61" s="5">
        <f t="shared" si="3"/>
        <v>0.37454545454545457</v>
      </c>
      <c r="F61" s="31">
        <f t="shared" si="4"/>
        <v>1.6699029126213591</v>
      </c>
      <c r="G61" s="7">
        <f t="shared" si="5"/>
        <v>825</v>
      </c>
    </row>
    <row r="62" spans="1:7" x14ac:dyDescent="0.25">
      <c r="A62" s="3" t="s">
        <v>65</v>
      </c>
      <c r="B62" s="4">
        <v>4100</v>
      </c>
      <c r="C62" s="16">
        <f t="shared" si="2"/>
        <v>0.43822146216331764</v>
      </c>
      <c r="D62" s="4">
        <v>5256</v>
      </c>
      <c r="E62" s="5">
        <f t="shared" si="3"/>
        <v>0.5617785378366823</v>
      </c>
      <c r="F62" s="31">
        <f t="shared" si="4"/>
        <v>0.78006088280060881</v>
      </c>
      <c r="G62" s="7">
        <f t="shared" si="5"/>
        <v>9356</v>
      </c>
    </row>
    <row r="63" spans="1:7" ht="39" x14ac:dyDescent="0.25">
      <c r="A63" s="38" t="s">
        <v>66</v>
      </c>
      <c r="B63" s="4">
        <v>5655</v>
      </c>
      <c r="C63" s="16">
        <f t="shared" si="2"/>
        <v>0.47176107449737215</v>
      </c>
      <c r="D63" s="4">
        <v>6332</v>
      </c>
      <c r="E63" s="5">
        <f t="shared" si="3"/>
        <v>0.52823892550262785</v>
      </c>
      <c r="F63" s="31">
        <f t="shared" si="4"/>
        <v>0.89308275426405559</v>
      </c>
      <c r="G63" s="7">
        <f t="shared" si="5"/>
        <v>11987</v>
      </c>
    </row>
    <row r="64" spans="1:7" x14ac:dyDescent="0.25">
      <c r="A64" s="3" t="s">
        <v>67</v>
      </c>
      <c r="B64" s="4">
        <v>3754</v>
      </c>
      <c r="C64" s="16">
        <f t="shared" si="2"/>
        <v>0.55680806882230793</v>
      </c>
      <c r="D64" s="4">
        <v>2988</v>
      </c>
      <c r="E64" s="5">
        <f t="shared" si="3"/>
        <v>0.44319193117769207</v>
      </c>
      <c r="F64" s="31">
        <f t="shared" si="4"/>
        <v>1.2563587684069613</v>
      </c>
      <c r="G64" s="7">
        <f t="shared" si="5"/>
        <v>6742</v>
      </c>
    </row>
    <row r="65" spans="1:7" x14ac:dyDescent="0.25">
      <c r="A65" s="33" t="s">
        <v>68</v>
      </c>
      <c r="B65" s="27"/>
      <c r="C65" s="34"/>
      <c r="D65" s="27"/>
      <c r="E65" s="35"/>
      <c r="F65" s="30"/>
      <c r="G65" s="18"/>
    </row>
    <row r="66" spans="1:7" x14ac:dyDescent="0.25">
      <c r="A66" s="3" t="s">
        <v>69</v>
      </c>
      <c r="B66" s="4">
        <f>VLOOKUP(A66,[1]Hoja4!$B:$G,2,FALSE)</f>
        <v>351</v>
      </c>
      <c r="C66" s="16">
        <f t="shared" si="2"/>
        <v>0.53181818181818186</v>
      </c>
      <c r="D66" s="4">
        <f>VLOOKUP(A66,[1]Hoja4!$B:$G,6,FALSE)</f>
        <v>309</v>
      </c>
      <c r="E66" s="5">
        <f t="shared" si="3"/>
        <v>0.4681818181818182</v>
      </c>
      <c r="F66" s="31">
        <f t="shared" si="4"/>
        <v>1.1359223300970873</v>
      </c>
      <c r="G66" s="7">
        <f t="shared" si="5"/>
        <v>660</v>
      </c>
    </row>
    <row r="67" spans="1:7" x14ac:dyDescent="0.25">
      <c r="A67" s="3" t="s">
        <v>70</v>
      </c>
      <c r="B67" s="4">
        <f>VLOOKUP(A67,[1]Hoja4!$B:$G,2,FALSE)</f>
        <v>742</v>
      </c>
      <c r="C67" s="16">
        <f t="shared" si="2"/>
        <v>0.5145631067961165</v>
      </c>
      <c r="D67" s="4">
        <f>VLOOKUP(A67,[1]Hoja4!$B:$G,6,FALSE)</f>
        <v>700</v>
      </c>
      <c r="E67" s="5">
        <f t="shared" si="3"/>
        <v>0.4854368932038835</v>
      </c>
      <c r="F67" s="31">
        <f t="shared" si="4"/>
        <v>1.06</v>
      </c>
      <c r="G67" s="7">
        <f t="shared" si="5"/>
        <v>1442</v>
      </c>
    </row>
    <row r="68" spans="1:7" x14ac:dyDescent="0.25">
      <c r="A68" s="3" t="s">
        <v>71</v>
      </c>
      <c r="B68" s="4">
        <f>VLOOKUP(A68,[1]Hoja4!$B:$G,2,FALSE)</f>
        <v>434</v>
      </c>
      <c r="C68" s="16">
        <f t="shared" si="2"/>
        <v>0.52289156626506028</v>
      </c>
      <c r="D68" s="4">
        <f>VLOOKUP(A68,[1]Hoja4!$B:$G,6,FALSE)</f>
        <v>396</v>
      </c>
      <c r="E68" s="5">
        <f t="shared" si="3"/>
        <v>0.47710843373493977</v>
      </c>
      <c r="F68" s="31">
        <f t="shared" si="4"/>
        <v>1.095959595959596</v>
      </c>
      <c r="G68" s="7">
        <f t="shared" si="5"/>
        <v>830</v>
      </c>
    </row>
    <row r="69" spans="1:7" x14ac:dyDescent="0.25">
      <c r="A69" s="3" t="s">
        <v>72</v>
      </c>
      <c r="B69" s="4">
        <f>VLOOKUP(A69,[1]Hoja4!$B:$G,2,FALSE)</f>
        <v>65</v>
      </c>
      <c r="C69" s="16">
        <f t="shared" si="2"/>
        <v>0.59090909090909094</v>
      </c>
      <c r="D69" s="4">
        <f>VLOOKUP(A69,[1]Hoja4!$B:$G,6,FALSE)</f>
        <v>45</v>
      </c>
      <c r="E69" s="5">
        <f t="shared" si="3"/>
        <v>0.40909090909090912</v>
      </c>
      <c r="F69" s="31">
        <f t="shared" si="4"/>
        <v>1.4444444444444444</v>
      </c>
      <c r="G69" s="7">
        <f t="shared" si="5"/>
        <v>110</v>
      </c>
    </row>
    <row r="70" spans="1:7" x14ac:dyDescent="0.25">
      <c r="A70" s="33" t="s">
        <v>73</v>
      </c>
      <c r="B70" s="27"/>
      <c r="C70" s="34"/>
      <c r="D70" s="27"/>
      <c r="E70" s="35"/>
      <c r="F70" s="30"/>
      <c r="G70" s="18"/>
    </row>
    <row r="71" spans="1:7" x14ac:dyDescent="0.25">
      <c r="A71" s="3" t="s">
        <v>74</v>
      </c>
      <c r="B71" s="4">
        <f>VLOOKUP(A71,[1]Hoja4!$B:$G,2,FALSE)</f>
        <v>116</v>
      </c>
      <c r="C71" s="16">
        <f t="shared" si="2"/>
        <v>0.59487179487179487</v>
      </c>
      <c r="D71" s="4">
        <f>VLOOKUP(A71,[1]Hoja4!$B:$G,6,FALSE)</f>
        <v>79</v>
      </c>
      <c r="E71" s="5">
        <f t="shared" si="3"/>
        <v>0.40512820512820513</v>
      </c>
      <c r="F71" s="31">
        <f t="shared" si="4"/>
        <v>1.4683544303797469</v>
      </c>
      <c r="G71" s="7">
        <f t="shared" si="5"/>
        <v>195</v>
      </c>
    </row>
    <row r="72" spans="1:7" ht="26.25" x14ac:dyDescent="0.25">
      <c r="A72" s="38" t="s">
        <v>75</v>
      </c>
      <c r="B72" s="4">
        <f>VLOOKUP(A72,[1]Hoja4!$B:$G,2,FALSE)</f>
        <v>108</v>
      </c>
      <c r="C72" s="16">
        <f t="shared" si="2"/>
        <v>0.66257668711656437</v>
      </c>
      <c r="D72" s="4">
        <f>VLOOKUP(A72,[1]Hoja4!$B:$G,6,FALSE)</f>
        <v>55</v>
      </c>
      <c r="E72" s="5">
        <f t="shared" si="3"/>
        <v>0.33742331288343558</v>
      </c>
      <c r="F72" s="31">
        <f t="shared" si="4"/>
        <v>1.9636363636363636</v>
      </c>
      <c r="G72" s="7">
        <f t="shared" si="5"/>
        <v>163</v>
      </c>
    </row>
    <row r="73" spans="1:7" x14ac:dyDescent="0.25">
      <c r="A73" s="3" t="s">
        <v>76</v>
      </c>
      <c r="B73" s="4">
        <f>VLOOKUP(A73,[1]Hoja4!$B:$G,2,FALSE)</f>
        <v>161</v>
      </c>
      <c r="C73" s="16">
        <f t="shared" si="2"/>
        <v>0.62403100775193798</v>
      </c>
      <c r="D73" s="4">
        <f>VLOOKUP(A73,[1]Hoja4!$B:$G,6,FALSE)</f>
        <v>97</v>
      </c>
      <c r="E73" s="5">
        <f t="shared" si="3"/>
        <v>0.37596899224806202</v>
      </c>
      <c r="F73" s="31">
        <f t="shared" si="4"/>
        <v>1.6597938144329898</v>
      </c>
      <c r="G73" s="7">
        <f t="shared" si="5"/>
        <v>258</v>
      </c>
    </row>
    <row r="74" spans="1:7" x14ac:dyDescent="0.25">
      <c r="A74" s="3" t="s">
        <v>77</v>
      </c>
      <c r="B74" s="4">
        <f>VLOOKUP(A74,[1]Hoja4!$B:$G,2,FALSE)</f>
        <v>197</v>
      </c>
      <c r="C74" s="16">
        <f t="shared" si="2"/>
        <v>0.70106761565836295</v>
      </c>
      <c r="D74" s="4">
        <f>VLOOKUP(A74,[1]Hoja4!$B:$G,6,FALSE)</f>
        <v>84</v>
      </c>
      <c r="E74" s="5">
        <f t="shared" si="3"/>
        <v>0.29893238434163699</v>
      </c>
      <c r="F74" s="31">
        <f t="shared" si="4"/>
        <v>2.3452380952380953</v>
      </c>
      <c r="G74" s="7">
        <f t="shared" si="5"/>
        <v>281</v>
      </c>
    </row>
    <row r="75" spans="1:7" ht="26.25" x14ac:dyDescent="0.25">
      <c r="A75" s="38" t="s">
        <v>78</v>
      </c>
      <c r="B75" s="4">
        <v>15804</v>
      </c>
      <c r="C75" s="16">
        <f t="shared" si="2"/>
        <v>0.50230429393255571</v>
      </c>
      <c r="D75" s="4">
        <v>15659</v>
      </c>
      <c r="E75" s="5">
        <f t="shared" si="3"/>
        <v>0.49769570606744429</v>
      </c>
      <c r="F75" s="31">
        <f t="shared" si="4"/>
        <v>1.0092598505651702</v>
      </c>
      <c r="G75" s="7">
        <f t="shared" si="5"/>
        <v>31463</v>
      </c>
    </row>
    <row r="76" spans="1:7" x14ac:dyDescent="0.25">
      <c r="A76" s="33" t="s">
        <v>79</v>
      </c>
      <c r="B76" s="27"/>
      <c r="C76" s="34"/>
      <c r="D76" s="27"/>
      <c r="E76" s="35"/>
      <c r="F76" s="30"/>
      <c r="G76" s="18"/>
    </row>
    <row r="77" spans="1:7" x14ac:dyDescent="0.25">
      <c r="A77" s="3" t="s">
        <v>80</v>
      </c>
      <c r="B77" s="4">
        <f>VLOOKUP(A77,[1]Hoja4!$B:$G,2,FALSE)</f>
        <v>274</v>
      </c>
      <c r="C77" s="16">
        <f t="shared" si="2"/>
        <v>0.57805907172995785</v>
      </c>
      <c r="D77" s="4">
        <f>VLOOKUP(A77,[1]Hoja4!$B:$G,6,FALSE)</f>
        <v>200</v>
      </c>
      <c r="E77" s="5">
        <f t="shared" si="3"/>
        <v>0.4219409282700422</v>
      </c>
      <c r="F77" s="31">
        <f t="shared" si="4"/>
        <v>1.37</v>
      </c>
      <c r="G77" s="7">
        <f t="shared" si="5"/>
        <v>474</v>
      </c>
    </row>
    <row r="78" spans="1:7" x14ac:dyDescent="0.25">
      <c r="A78" s="3" t="s">
        <v>81</v>
      </c>
      <c r="B78" s="4">
        <v>3015</v>
      </c>
      <c r="C78" s="16">
        <f t="shared" si="2"/>
        <v>0.45876445526475956</v>
      </c>
      <c r="D78" s="4">
        <v>3557</v>
      </c>
      <c r="E78" s="5">
        <f t="shared" si="3"/>
        <v>0.54123554473524038</v>
      </c>
      <c r="F78" s="31">
        <f t="shared" si="4"/>
        <v>0.84762440258644922</v>
      </c>
      <c r="G78" s="7">
        <f t="shared" si="5"/>
        <v>6572</v>
      </c>
    </row>
    <row r="79" spans="1:7" ht="26.25" x14ac:dyDescent="0.25">
      <c r="A79" s="38" t="s">
        <v>82</v>
      </c>
      <c r="B79" s="4">
        <f>VLOOKUP(A79,[1]Hoja4!$B:$G,2,FALSE)</f>
        <v>649</v>
      </c>
      <c r="C79" s="16">
        <f t="shared" si="2"/>
        <v>0.55803955288048146</v>
      </c>
      <c r="D79" s="4">
        <f>VLOOKUP(A79,[1]Hoja4!$B:$G,6,FALSE)</f>
        <v>514</v>
      </c>
      <c r="E79" s="5">
        <f t="shared" si="3"/>
        <v>0.44196044711951848</v>
      </c>
      <c r="F79" s="31">
        <f t="shared" si="4"/>
        <v>1.2626459143968871</v>
      </c>
      <c r="G79" s="7">
        <f t="shared" si="5"/>
        <v>1163</v>
      </c>
    </row>
    <row r="80" spans="1:7" x14ac:dyDescent="0.25">
      <c r="A80" s="33" t="s">
        <v>83</v>
      </c>
      <c r="B80" s="27"/>
      <c r="C80" s="34"/>
      <c r="D80" s="27"/>
      <c r="E80" s="35"/>
      <c r="F80" s="30"/>
      <c r="G80" s="18"/>
    </row>
    <row r="81" spans="1:7" x14ac:dyDescent="0.25">
      <c r="A81" s="3" t="s">
        <v>84</v>
      </c>
      <c r="B81" s="4">
        <v>4215</v>
      </c>
      <c r="C81" s="16">
        <f t="shared" si="2"/>
        <v>0.45611946759008765</v>
      </c>
      <c r="D81" s="4">
        <v>5026</v>
      </c>
      <c r="E81" s="5">
        <f t="shared" si="3"/>
        <v>0.5438805324099123</v>
      </c>
      <c r="F81" s="31">
        <f t="shared" si="4"/>
        <v>0.83863907680063665</v>
      </c>
      <c r="G81" s="7">
        <f t="shared" si="5"/>
        <v>9241</v>
      </c>
    </row>
    <row r="82" spans="1:7" x14ac:dyDescent="0.25">
      <c r="A82" s="3" t="s">
        <v>85</v>
      </c>
      <c r="B82" s="4">
        <f>VLOOKUP(A82,[1]Hoja4!$B:$G,2,FALSE)</f>
        <v>196</v>
      </c>
      <c r="C82" s="16">
        <f t="shared" si="2"/>
        <v>0.63430420711974111</v>
      </c>
      <c r="D82" s="4">
        <f>VLOOKUP(A82,[1]Hoja4!$B:$G,6,FALSE)</f>
        <v>113</v>
      </c>
      <c r="E82" s="5">
        <f t="shared" si="3"/>
        <v>0.36569579288025889</v>
      </c>
      <c r="F82" s="31">
        <f t="shared" si="4"/>
        <v>1.7345132743362832</v>
      </c>
      <c r="G82" s="7">
        <f t="shared" si="5"/>
        <v>309</v>
      </c>
    </row>
    <row r="83" spans="1:7" ht="26.25" x14ac:dyDescent="0.25">
      <c r="A83" s="38" t="s">
        <v>86</v>
      </c>
      <c r="B83" s="4">
        <v>2427</v>
      </c>
      <c r="C83" s="16">
        <f t="shared" si="2"/>
        <v>0.44886258553726649</v>
      </c>
      <c r="D83" s="4">
        <v>2980</v>
      </c>
      <c r="E83" s="5">
        <f t="shared" si="3"/>
        <v>0.55113741446273345</v>
      </c>
      <c r="F83" s="31">
        <f t="shared" si="4"/>
        <v>0.81442953020134223</v>
      </c>
      <c r="G83" s="7">
        <f t="shared" si="5"/>
        <v>5407</v>
      </c>
    </row>
    <row r="84" spans="1:7" x14ac:dyDescent="0.25">
      <c r="A84" s="3" t="s">
        <v>87</v>
      </c>
      <c r="B84" s="4">
        <f>VLOOKUP(A84,[1]Hoja4!$B:$G,2,FALSE)</f>
        <v>339</v>
      </c>
      <c r="C84" s="16">
        <f t="shared" si="2"/>
        <v>0.62087912087912089</v>
      </c>
      <c r="D84" s="4">
        <f>VLOOKUP(A84,[1]Hoja4!$B:$G,6,FALSE)</f>
        <v>207</v>
      </c>
      <c r="E84" s="5">
        <f t="shared" si="3"/>
        <v>0.37912087912087911</v>
      </c>
      <c r="F84" s="31">
        <f t="shared" si="4"/>
        <v>1.6376811594202898</v>
      </c>
      <c r="G84" s="7">
        <f t="shared" si="5"/>
        <v>546</v>
      </c>
    </row>
    <row r="85" spans="1:7" x14ac:dyDescent="0.25">
      <c r="A85" s="33" t="s">
        <v>88</v>
      </c>
      <c r="B85" s="27"/>
      <c r="C85" s="34"/>
      <c r="D85" s="27"/>
      <c r="E85" s="35"/>
      <c r="F85" s="39"/>
      <c r="G85" s="18"/>
    </row>
    <row r="86" spans="1:7" x14ac:dyDescent="0.25">
      <c r="A86" s="3" t="s">
        <v>89</v>
      </c>
      <c r="B86" s="4">
        <f>VLOOKUP(A86,[1]Hoja4!$B:$G,2,FALSE)</f>
        <v>804</v>
      </c>
      <c r="C86" s="16">
        <f t="shared" si="2"/>
        <v>0.6218097447795824</v>
      </c>
      <c r="D86" s="4">
        <f>VLOOKUP(A86,[1]Hoja4!$B:$G,6,FALSE)</f>
        <v>489</v>
      </c>
      <c r="E86" s="5">
        <f t="shared" si="3"/>
        <v>0.37819025522041766</v>
      </c>
      <c r="F86" s="31">
        <f t="shared" si="4"/>
        <v>1.6441717791411044</v>
      </c>
      <c r="G86" s="7">
        <f t="shared" si="5"/>
        <v>1293</v>
      </c>
    </row>
    <row r="87" spans="1:7" x14ac:dyDescent="0.25">
      <c r="A87" s="3" t="s">
        <v>90</v>
      </c>
      <c r="B87" s="4">
        <f>VLOOKUP(A87,[1]Hoja4!$B:$G,2,FALSE)</f>
        <v>159</v>
      </c>
      <c r="C87" s="16">
        <f t="shared" si="2"/>
        <v>0.63600000000000001</v>
      </c>
      <c r="D87" s="4">
        <f>VLOOKUP(A87,[1]Hoja4!$B:$G,6,FALSE)</f>
        <v>91</v>
      </c>
      <c r="E87" s="5">
        <f t="shared" si="3"/>
        <v>0.36399999999999999</v>
      </c>
      <c r="F87" s="31">
        <f t="shared" si="4"/>
        <v>1.7472527472527473</v>
      </c>
      <c r="G87" s="7">
        <f t="shared" si="5"/>
        <v>250</v>
      </c>
    </row>
    <row r="88" spans="1:7" x14ac:dyDescent="0.25">
      <c r="A88" s="40" t="s">
        <v>91</v>
      </c>
      <c r="B88" s="4">
        <v>6719</v>
      </c>
      <c r="C88" s="16">
        <f t="shared" si="2"/>
        <v>0.46705129987487837</v>
      </c>
      <c r="D88" s="4">
        <v>7667</v>
      </c>
      <c r="E88" s="5">
        <f t="shared" si="3"/>
        <v>0.53294870012512163</v>
      </c>
      <c r="F88" s="31">
        <f t="shared" si="4"/>
        <v>0.87635320203469413</v>
      </c>
      <c r="G88" s="7">
        <f t="shared" si="5"/>
        <v>14386</v>
      </c>
    </row>
    <row r="89" spans="1:7" x14ac:dyDescent="0.25">
      <c r="A89" s="33" t="s">
        <v>44</v>
      </c>
      <c r="B89" s="27"/>
      <c r="C89" s="20"/>
      <c r="D89" s="27"/>
      <c r="E89" s="19"/>
      <c r="F89" s="30"/>
      <c r="G89" s="18"/>
    </row>
    <row r="90" spans="1:7" ht="41.25" customHeight="1" x14ac:dyDescent="0.25">
      <c r="A90" s="44" t="s">
        <v>92</v>
      </c>
      <c r="B90" s="45"/>
      <c r="C90" s="45"/>
      <c r="D90" s="45"/>
      <c r="E90" s="45"/>
      <c r="F90" s="45"/>
      <c r="G90" s="46"/>
    </row>
    <row r="92" spans="1:7" x14ac:dyDescent="0.25">
      <c r="B92" s="41"/>
      <c r="D92" s="41"/>
    </row>
    <row r="93" spans="1:7" x14ac:dyDescent="0.25">
      <c r="B93" s="42"/>
      <c r="D93" s="43"/>
    </row>
  </sheetData>
  <mergeCells count="21">
    <mergeCell ref="A3:G3"/>
    <mergeCell ref="A4:G4"/>
    <mergeCell ref="A5:G5"/>
    <mergeCell ref="A10:G10"/>
    <mergeCell ref="A13:G13"/>
    <mergeCell ref="A90:G90"/>
    <mergeCell ref="A1:G1"/>
    <mergeCell ref="A39:G39"/>
    <mergeCell ref="A43:G43"/>
    <mergeCell ref="A44:G44"/>
    <mergeCell ref="A45:G45"/>
    <mergeCell ref="A46:A47"/>
    <mergeCell ref="B46:F46"/>
    <mergeCell ref="G46:G47"/>
    <mergeCell ref="A14:G14"/>
    <mergeCell ref="A15:G15"/>
    <mergeCell ref="A16:A17"/>
    <mergeCell ref="B16:B17"/>
    <mergeCell ref="C16:C17"/>
    <mergeCell ref="D16:G16"/>
    <mergeCell ref="A2:G2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Linabel Luciano</dc:creator>
  <cp:lastModifiedBy>Linabel Luciano</cp:lastModifiedBy>
  <cp:lastPrinted>2018-10-29T13:14:11Z</cp:lastPrinted>
  <dcterms:created xsi:type="dcterms:W3CDTF">2018-10-29T12:38:51Z</dcterms:created>
  <dcterms:modified xsi:type="dcterms:W3CDTF">2018-10-29T13:14:23Z</dcterms:modified>
</cp:coreProperties>
</file>