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evedo\Desktop\Estadísticas enero-marzo\Cobertura de Afiliación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C6" i="1" s="1"/>
  <c r="F7" i="1"/>
  <c r="G7" i="1"/>
  <c r="C7" i="1" s="1"/>
  <c r="F8" i="1"/>
  <c r="G8" i="1"/>
  <c r="C8" i="1" s="1"/>
  <c r="B17" i="1"/>
  <c r="C17" i="1" s="1"/>
  <c r="G17" i="1"/>
  <c r="B18" i="1"/>
  <c r="C18" i="1" s="1"/>
  <c r="G18" i="1"/>
  <c r="B19" i="1"/>
  <c r="C19" i="1" s="1"/>
  <c r="G19" i="1"/>
  <c r="B20" i="1"/>
  <c r="C20" i="1" s="1"/>
  <c r="G20" i="1"/>
  <c r="B21" i="1"/>
  <c r="C21" i="1" s="1"/>
  <c r="G21" i="1"/>
  <c r="B22" i="1"/>
  <c r="C22" i="1" s="1"/>
  <c r="G22" i="1"/>
  <c r="B23" i="1"/>
  <c r="C23" i="1" s="1"/>
  <c r="G23" i="1"/>
  <c r="B24" i="1"/>
  <c r="C24" i="1" s="1"/>
  <c r="G24" i="1"/>
  <c r="B25" i="1"/>
  <c r="C25" i="1" s="1"/>
  <c r="G25" i="1"/>
  <c r="B26" i="1"/>
  <c r="C26" i="1" s="1"/>
  <c r="G26" i="1"/>
  <c r="B27" i="1"/>
  <c r="C27" i="1" s="1"/>
  <c r="E27" i="1"/>
  <c r="G27" i="1"/>
  <c r="B28" i="1"/>
  <c r="C28" i="1" s="1"/>
  <c r="E28" i="1"/>
  <c r="G28" i="1"/>
  <c r="B29" i="1"/>
  <c r="C29" i="1" s="1"/>
  <c r="E29" i="1"/>
  <c r="G29" i="1"/>
  <c r="B30" i="1"/>
  <c r="C30" i="1" s="1"/>
  <c r="E30" i="1"/>
  <c r="G30" i="1"/>
  <c r="B31" i="1"/>
  <c r="C31" i="1" s="1"/>
  <c r="E31" i="1"/>
  <c r="G31" i="1"/>
  <c r="B32" i="1"/>
  <c r="C32" i="1" s="1"/>
  <c r="E32" i="1"/>
  <c r="G32" i="1"/>
  <c r="B33" i="1"/>
  <c r="C33" i="1" s="1"/>
  <c r="E33" i="1"/>
  <c r="G33" i="1"/>
  <c r="B34" i="1"/>
  <c r="C34" i="1" s="1"/>
  <c r="E34" i="1"/>
  <c r="G34" i="1"/>
  <c r="B35" i="1"/>
  <c r="C35" i="1" s="1"/>
  <c r="E35" i="1"/>
  <c r="G35" i="1"/>
  <c r="B36" i="1"/>
  <c r="C36" i="1" s="1"/>
  <c r="E36" i="1"/>
  <c r="G36" i="1"/>
  <c r="B37" i="1"/>
  <c r="D37" i="1"/>
  <c r="E18" i="1" s="1"/>
  <c r="E37" i="1"/>
  <c r="F37" i="1"/>
  <c r="G37" i="1" s="1"/>
  <c r="B47" i="1"/>
  <c r="D47" i="1"/>
  <c r="F48" i="1"/>
  <c r="G48" i="1"/>
  <c r="C48" i="1" s="1"/>
  <c r="F49" i="1"/>
  <c r="G49" i="1"/>
  <c r="C49" i="1" s="1"/>
  <c r="F50" i="1"/>
  <c r="G50" i="1"/>
  <c r="C50" i="1" s="1"/>
  <c r="B51" i="1"/>
  <c r="D51" i="1"/>
  <c r="F51" i="1"/>
  <c r="C52" i="1"/>
  <c r="E52" i="1"/>
  <c r="F52" i="1"/>
  <c r="G52" i="1"/>
  <c r="G51" i="1" s="1"/>
  <c r="E51" i="1" s="1"/>
  <c r="C53" i="1"/>
  <c r="E53" i="1"/>
  <c r="F53" i="1"/>
  <c r="G53" i="1"/>
  <c r="E54" i="1"/>
  <c r="F54" i="1"/>
  <c r="G54" i="1"/>
  <c r="C54" i="1" s="1"/>
  <c r="B55" i="1"/>
  <c r="D55" i="1"/>
  <c r="F56" i="1"/>
  <c r="G56" i="1"/>
  <c r="C56" i="1" s="1"/>
  <c r="F57" i="1"/>
  <c r="G57" i="1"/>
  <c r="C57" i="1" s="1"/>
  <c r="F58" i="1"/>
  <c r="G58" i="1"/>
  <c r="C58" i="1" s="1"/>
  <c r="B59" i="1"/>
  <c r="D59" i="1"/>
  <c r="F59" i="1"/>
  <c r="E60" i="1"/>
  <c r="F60" i="1"/>
  <c r="G60" i="1"/>
  <c r="G59" i="1" s="1"/>
  <c r="E59" i="1" s="1"/>
  <c r="E61" i="1"/>
  <c r="F61" i="1"/>
  <c r="G61" i="1"/>
  <c r="C61" i="1" s="1"/>
  <c r="E62" i="1"/>
  <c r="F62" i="1"/>
  <c r="G62" i="1"/>
  <c r="C62" i="1" s="1"/>
  <c r="E63" i="1"/>
  <c r="F63" i="1"/>
  <c r="G63" i="1"/>
  <c r="C63" i="1" s="1"/>
  <c r="B64" i="1"/>
  <c r="D64" i="1"/>
  <c r="F65" i="1"/>
  <c r="G65" i="1"/>
  <c r="C65" i="1" s="1"/>
  <c r="F66" i="1"/>
  <c r="G66" i="1"/>
  <c r="C66" i="1" s="1"/>
  <c r="F67" i="1"/>
  <c r="G67" i="1"/>
  <c r="C67" i="1" s="1"/>
  <c r="F68" i="1"/>
  <c r="G68" i="1"/>
  <c r="C68" i="1" s="1"/>
  <c r="B69" i="1"/>
  <c r="C69" i="1" s="1"/>
  <c r="D69" i="1"/>
  <c r="F69" i="1"/>
  <c r="E70" i="1"/>
  <c r="F70" i="1"/>
  <c r="G70" i="1"/>
  <c r="G69" i="1" s="1"/>
  <c r="E69" i="1" s="1"/>
  <c r="E71" i="1"/>
  <c r="F71" i="1"/>
  <c r="G71" i="1"/>
  <c r="C71" i="1" s="1"/>
  <c r="E72" i="1"/>
  <c r="F72" i="1"/>
  <c r="G72" i="1"/>
  <c r="C72" i="1" s="1"/>
  <c r="E73" i="1"/>
  <c r="F73" i="1"/>
  <c r="G73" i="1"/>
  <c r="C73" i="1" s="1"/>
  <c r="E74" i="1"/>
  <c r="F74" i="1"/>
  <c r="G74" i="1"/>
  <c r="C74" i="1" s="1"/>
  <c r="B75" i="1"/>
  <c r="D75" i="1"/>
  <c r="F75" i="1"/>
  <c r="G75" i="1"/>
  <c r="E75" i="1" s="1"/>
  <c r="F76" i="1"/>
  <c r="G76" i="1"/>
  <c r="C76" i="1" s="1"/>
  <c r="F77" i="1"/>
  <c r="G77" i="1"/>
  <c r="C77" i="1" s="1"/>
  <c r="F78" i="1"/>
  <c r="G78" i="1"/>
  <c r="C78" i="1" s="1"/>
  <c r="B79" i="1"/>
  <c r="C79" i="1" s="1"/>
  <c r="D79" i="1"/>
  <c r="F79" i="1"/>
  <c r="E80" i="1"/>
  <c r="F80" i="1"/>
  <c r="G80" i="1"/>
  <c r="G79" i="1" s="1"/>
  <c r="E79" i="1" s="1"/>
  <c r="E81" i="1"/>
  <c r="F81" i="1"/>
  <c r="G81" i="1"/>
  <c r="C81" i="1" s="1"/>
  <c r="E82" i="1"/>
  <c r="F82" i="1"/>
  <c r="G82" i="1"/>
  <c r="C82" i="1" s="1"/>
  <c r="E83" i="1"/>
  <c r="F83" i="1"/>
  <c r="G83" i="1"/>
  <c r="C83" i="1" s="1"/>
  <c r="B84" i="1"/>
  <c r="D84" i="1"/>
  <c r="F84" i="1"/>
  <c r="F85" i="1"/>
  <c r="G85" i="1"/>
  <c r="C85" i="1" s="1"/>
  <c r="F86" i="1"/>
  <c r="G86" i="1"/>
  <c r="C86" i="1" s="1"/>
  <c r="F87" i="1"/>
  <c r="G87" i="1"/>
  <c r="C87" i="1" s="1"/>
  <c r="B88" i="1"/>
  <c r="D88" i="1"/>
  <c r="F88" i="1"/>
  <c r="C59" i="1" l="1"/>
  <c r="C37" i="1"/>
  <c r="C51" i="1"/>
  <c r="C75" i="1"/>
  <c r="G47" i="1"/>
  <c r="E47" i="1" s="1"/>
  <c r="C80" i="1"/>
  <c r="C70" i="1"/>
  <c r="F64" i="1"/>
  <c r="C60" i="1"/>
  <c r="F55" i="1"/>
  <c r="F47" i="1"/>
  <c r="E26" i="1"/>
  <c r="E25" i="1"/>
  <c r="E24" i="1"/>
  <c r="E23" i="1"/>
  <c r="E22" i="1"/>
  <c r="E21" i="1"/>
  <c r="E20" i="1"/>
  <c r="E19" i="1"/>
  <c r="E17" i="1"/>
  <c r="G84" i="1"/>
  <c r="G55" i="1"/>
  <c r="C55" i="1" s="1"/>
  <c r="E87" i="1"/>
  <c r="E86" i="1"/>
  <c r="E85" i="1"/>
  <c r="E78" i="1"/>
  <c r="E77" i="1"/>
  <c r="E76" i="1"/>
  <c r="E68" i="1"/>
  <c r="E67" i="1"/>
  <c r="E66" i="1"/>
  <c r="E65" i="1"/>
  <c r="E58" i="1"/>
  <c r="E57" i="1"/>
  <c r="E56" i="1"/>
  <c r="E50" i="1"/>
  <c r="E49" i="1"/>
  <c r="E48" i="1"/>
  <c r="E8" i="1"/>
  <c r="E7" i="1"/>
  <c r="E6" i="1"/>
  <c r="G64" i="1"/>
  <c r="C64" i="1" s="1"/>
  <c r="E64" i="1" l="1"/>
  <c r="E55" i="1"/>
  <c r="E84" i="1"/>
  <c r="C84" i="1"/>
  <c r="C47" i="1"/>
  <c r="G88" i="1"/>
  <c r="E88" i="1" l="1"/>
  <c r="C88" i="1"/>
</calcChain>
</file>

<file path=xl/sharedStrings.xml><?xml version="1.0" encoding="utf-8"?>
<sst xmlns="http://schemas.openxmlformats.org/spreadsheetml/2006/main" count="102" uniqueCount="94">
  <si>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Cartera de afiliados / data warehouse, Unidad de Gestión Estadística / Gerencia de Planificación y Calidad.</t>
    </r>
  </si>
  <si>
    <t>Total general</t>
  </si>
  <si>
    <t>Sanchez Ramírez</t>
  </si>
  <si>
    <t>Monseñor Nouel</t>
  </si>
  <si>
    <t>La Vega</t>
  </si>
  <si>
    <t>REGIÓN VIII</t>
  </si>
  <si>
    <t>Valverde</t>
  </si>
  <si>
    <t>Santiago Rodríguez</t>
  </si>
  <si>
    <t>Montecristi</t>
  </si>
  <si>
    <t>Dajabón</t>
  </si>
  <si>
    <t>REGIÓN VII</t>
  </si>
  <si>
    <t>San Juan De La Maguana</t>
  </si>
  <si>
    <t>Elías Piña</t>
  </si>
  <si>
    <t>Azua</t>
  </si>
  <si>
    <t>REGIÓN VI</t>
  </si>
  <si>
    <t>San Pedro De Macorís</t>
  </si>
  <si>
    <t>La Romana</t>
  </si>
  <si>
    <t>La Altagracia</t>
  </si>
  <si>
    <t>Hato Mayor Del Rey</t>
  </si>
  <si>
    <t>El Seybo</t>
  </si>
  <si>
    <t>REGIÓN V</t>
  </si>
  <si>
    <t>Pedernales</t>
  </si>
  <si>
    <t>Independencia</t>
  </si>
  <si>
    <t>Barahona</t>
  </si>
  <si>
    <t>Bahoruco</t>
  </si>
  <si>
    <t>REGION IV</t>
  </si>
  <si>
    <t>Samaná</t>
  </si>
  <si>
    <t>María Trinidad Sánchez</t>
  </si>
  <si>
    <t>Hermanas  Mirabal</t>
  </si>
  <si>
    <t>Duarte</t>
  </si>
  <si>
    <t>REGIÓN III</t>
  </si>
  <si>
    <t>Santiago De Los Caballeros</t>
  </si>
  <si>
    <t>Puerto Plata</t>
  </si>
  <si>
    <t>Espaillat</t>
  </si>
  <si>
    <t>REGIÓN II</t>
  </si>
  <si>
    <t>San José De Ocoa</t>
  </si>
  <si>
    <t>San Cristobal</t>
  </si>
  <si>
    <t>Peravia</t>
  </si>
  <si>
    <t>REGIÓN I</t>
  </si>
  <si>
    <t>Santo Domingo</t>
  </si>
  <si>
    <t>Monte Plata</t>
  </si>
  <si>
    <t>Distrito Nacional</t>
  </si>
  <si>
    <t>REGIÓN 0</t>
  </si>
  <si>
    <t>Relación de dependencia</t>
  </si>
  <si>
    <t>%</t>
  </si>
  <si>
    <t>Dependiente</t>
  </si>
  <si>
    <t>Titular</t>
  </si>
  <si>
    <t>Afiliados</t>
  </si>
  <si>
    <t>Región</t>
  </si>
  <si>
    <t xml:space="preserve">POBLACIÓN AFILIADA AL RÉGIMEN CONTRIBUTIVO, SEGÚN TIPO DE AFILIADO POR REGIÓN Y PROVINCIA  ( a marzo, 2018)                 </t>
  </si>
  <si>
    <t>Tabla No. 1.7</t>
  </si>
  <si>
    <t>POBLACIÓN AFILIADA, SEGÚN REGIÓN DE SALUD Y PROVINCIA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</si>
  <si>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</si>
  <si>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Mayor de 84</t>
  </si>
  <si>
    <t>80 y 84</t>
  </si>
  <si>
    <t>75 y 79</t>
  </si>
  <si>
    <t>70 y 74</t>
  </si>
  <si>
    <t>65 y 69</t>
  </si>
  <si>
    <t>60 y 64</t>
  </si>
  <si>
    <t>55 y 59</t>
  </si>
  <si>
    <t>50 y 54</t>
  </si>
  <si>
    <t>45 y 49</t>
  </si>
  <si>
    <t>40 y 44</t>
  </si>
  <si>
    <t>35 y 39</t>
  </si>
  <si>
    <t>30 y 34</t>
  </si>
  <si>
    <t>25 y 29</t>
  </si>
  <si>
    <t>20 y 24</t>
  </si>
  <si>
    <t>15 y 19</t>
  </si>
  <si>
    <t>10 y 14</t>
  </si>
  <si>
    <t>5 y 9</t>
  </si>
  <si>
    <t>1 y 4</t>
  </si>
  <si>
    <t>Menor 1 año</t>
  </si>
  <si>
    <t>Fuera de Rango</t>
  </si>
  <si>
    <t>% M</t>
  </si>
  <si>
    <t>Masculino</t>
  </si>
  <si>
    <t>% F</t>
  </si>
  <si>
    <t>Femenino</t>
  </si>
  <si>
    <t>Sexo</t>
  </si>
  <si>
    <t>% de edad</t>
  </si>
  <si>
    <t xml:space="preserve">Total </t>
  </si>
  <si>
    <t>Edad</t>
  </si>
  <si>
    <t>POBLACIÓN AFILIADO AL RÉGIMEN CONTRIBUTIVO, SEGÚN SEXO Y EDAD (a marzo, 2018)</t>
  </si>
  <si>
    <t>Tabla No. 1.6</t>
  </si>
  <si>
    <t>POBLACIÓN AFILIADA, SEGÚN SEXO Y EDAD</t>
  </si>
  <si>
    <t>Marzo</t>
  </si>
  <si>
    <t>Febrero</t>
  </si>
  <si>
    <t>Enero</t>
  </si>
  <si>
    <t>Total de afiliados</t>
  </si>
  <si>
    <t>Relación de Dependencia</t>
  </si>
  <si>
    <t>Mes</t>
  </si>
  <si>
    <t>TIPO DE AFILIADO AL RÉGIMEN CONTRIBUTIVO, SEGÚN RELACIÓN DE DEPENDENCIA, (enero a marzo,  2018)</t>
  </si>
  <si>
    <t>Tabla No. 1.5</t>
  </si>
  <si>
    <t>TITULARES Y DEPENDIENTES</t>
  </si>
  <si>
    <t>1.3-POBLACIÓN AFILIADA AL RÉGIMEN CONTRIBUTIVO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</si>
</sst>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/>
    <xf numFmtId="3" fontId="5" fillId="2" borderId="4" xfId="0" applyNumberFormat="1" applyFont="1" applyFill="1" applyBorder="1"/>
    <xf numFmtId="2" fontId="5" fillId="2" borderId="5" xfId="0" applyNumberFormat="1" applyFont="1" applyFill="1" applyBorder="1"/>
    <xf numFmtId="9" fontId="5" fillId="2" borderId="4" xfId="2" applyFont="1" applyFill="1" applyBorder="1"/>
    <xf numFmtId="164" fontId="5" fillId="2" borderId="4" xfId="1" applyNumberFormat="1" applyFont="1" applyFill="1" applyBorder="1"/>
    <xf numFmtId="165" fontId="5" fillId="2" borderId="4" xfId="2" applyNumberFormat="1" applyFont="1" applyFill="1" applyBorder="1"/>
    <xf numFmtId="0" fontId="5" fillId="2" borderId="4" xfId="0" applyFont="1" applyFill="1" applyBorder="1"/>
    <xf numFmtId="3" fontId="3" fillId="0" borderId="4" xfId="0" applyNumberFormat="1" applyFont="1" applyBorder="1"/>
    <xf numFmtId="2" fontId="3" fillId="0" borderId="4" xfId="0" applyNumberFormat="1" applyFont="1" applyBorder="1"/>
    <xf numFmtId="9" fontId="3" fillId="0" borderId="6" xfId="2" applyFont="1" applyBorder="1"/>
    <xf numFmtId="164" fontId="3" fillId="0" borderId="6" xfId="1" applyNumberFormat="1" applyFont="1" applyBorder="1"/>
    <xf numFmtId="165" fontId="3" fillId="0" borderId="6" xfId="2" applyNumberFormat="1" applyFont="1" applyBorder="1"/>
    <xf numFmtId="0" fontId="6" fillId="0" borderId="7" xfId="0" applyFont="1" applyBorder="1"/>
    <xf numFmtId="9" fontId="3" fillId="0" borderId="4" xfId="2" applyFont="1" applyBorder="1"/>
    <xf numFmtId="164" fontId="3" fillId="0" borderId="4" xfId="1" applyNumberFormat="1" applyFont="1" applyBorder="1"/>
    <xf numFmtId="165" fontId="3" fillId="0" borderId="4" xfId="2" applyNumberFormat="1" applyFont="1" applyBorder="1"/>
    <xf numFmtId="0" fontId="3" fillId="0" borderId="4" xfId="0" applyFont="1" applyBorder="1"/>
    <xf numFmtId="2" fontId="5" fillId="2" borderId="1" xfId="0" applyNumberFormat="1" applyFont="1" applyFill="1" applyBorder="1"/>
    <xf numFmtId="9" fontId="5" fillId="2" borderId="1" xfId="2" applyFont="1" applyFill="1" applyBorder="1"/>
    <xf numFmtId="165" fontId="5" fillId="2" borderId="1" xfId="2" applyNumberFormat="1" applyFont="1" applyFill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9" fontId="3" fillId="0" borderId="8" xfId="2" applyFont="1" applyBorder="1"/>
    <xf numFmtId="165" fontId="3" fillId="0" borderId="8" xfId="2" applyNumberFormat="1" applyFont="1" applyBorder="1"/>
    <xf numFmtId="0" fontId="3" fillId="0" borderId="8" xfId="0" applyFont="1" applyBorder="1"/>
    <xf numFmtId="0" fontId="3" fillId="0" borderId="6" xfId="0" applyFont="1" applyBorder="1"/>
    <xf numFmtId="9" fontId="5" fillId="2" borderId="5" xfId="2" applyFont="1" applyFill="1" applyBorder="1"/>
    <xf numFmtId="165" fontId="5" fillId="2" borderId="5" xfId="2" applyNumberFormat="1" applyFont="1" applyFill="1" applyBorder="1"/>
    <xf numFmtId="0" fontId="5" fillId="2" borderId="8" xfId="0" applyFont="1" applyFill="1" applyBorder="1"/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9" xfId="0" applyFont="1" applyBorder="1" applyAlignment="1">
      <alignment vertical="top"/>
    </xf>
    <xf numFmtId="0" fontId="5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4" fontId="3" fillId="0" borderId="4" xfId="0" applyNumberFormat="1" applyFont="1" applyBorder="1"/>
    <xf numFmtId="9" fontId="3" fillId="0" borderId="4" xfId="2" applyNumberFormat="1" applyFont="1" applyBorder="1"/>
    <xf numFmtId="164" fontId="3" fillId="4" borderId="4" xfId="1" applyNumberFormat="1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zoomScaleNormal="100" workbookViewId="0">
      <selection activeCell="J13" sqref="J13"/>
    </sheetView>
  </sheetViews>
  <sheetFormatPr baseColWidth="10" defaultRowHeight="15" x14ac:dyDescent="0.25"/>
  <cols>
    <col min="7" max="7" width="29.5703125" customWidth="1"/>
  </cols>
  <sheetData>
    <row r="1" spans="1:7" ht="28.5" x14ac:dyDescent="0.45">
      <c r="A1" s="47" t="s">
        <v>93</v>
      </c>
      <c r="B1" s="47"/>
      <c r="C1" s="47"/>
      <c r="D1" s="47"/>
      <c r="E1" s="47"/>
      <c r="F1" s="47"/>
      <c r="G1" s="47"/>
    </row>
    <row r="2" spans="1:7" ht="21" x14ac:dyDescent="0.35">
      <c r="A2" s="46" t="s">
        <v>92</v>
      </c>
      <c r="B2" s="46"/>
      <c r="C2" s="46"/>
      <c r="D2" s="46"/>
      <c r="E2" s="46"/>
      <c r="F2" s="46"/>
      <c r="G2" s="46"/>
    </row>
    <row r="3" spans="1:7" x14ac:dyDescent="0.25">
      <c r="A3" s="57" t="s">
        <v>91</v>
      </c>
      <c r="B3" s="57"/>
      <c r="C3" s="57"/>
      <c r="D3" s="57"/>
      <c r="E3" s="57"/>
      <c r="F3" s="57"/>
      <c r="G3" s="57"/>
    </row>
    <row r="4" spans="1:7" x14ac:dyDescent="0.25">
      <c r="A4" s="48" t="s">
        <v>90</v>
      </c>
      <c r="B4" s="49"/>
      <c r="C4" s="49"/>
      <c r="D4" s="49"/>
      <c r="E4" s="49"/>
      <c r="F4" s="49"/>
      <c r="G4" s="50"/>
    </row>
    <row r="5" spans="1:7" ht="25.5" x14ac:dyDescent="0.25">
      <c r="A5" s="33" t="s">
        <v>89</v>
      </c>
      <c r="B5" s="33" t="s">
        <v>46</v>
      </c>
      <c r="C5" s="33" t="s">
        <v>44</v>
      </c>
      <c r="D5" s="33" t="s">
        <v>45</v>
      </c>
      <c r="E5" s="33" t="s">
        <v>44</v>
      </c>
      <c r="F5" s="45" t="s">
        <v>88</v>
      </c>
      <c r="G5" s="45" t="s">
        <v>87</v>
      </c>
    </row>
    <row r="6" spans="1:7" x14ac:dyDescent="0.25">
      <c r="A6" s="19" t="s">
        <v>86</v>
      </c>
      <c r="B6" s="17">
        <v>490326</v>
      </c>
      <c r="C6" s="16">
        <f>B6/G6</f>
        <v>0.49053447715278992</v>
      </c>
      <c r="D6" s="17">
        <v>509249</v>
      </c>
      <c r="E6" s="16">
        <f>D6/G6</f>
        <v>0.50946552284721003</v>
      </c>
      <c r="F6" s="42">
        <f>D6/B6</f>
        <v>1.0385926913930732</v>
      </c>
      <c r="G6" s="10">
        <f>B6+D6</f>
        <v>999575</v>
      </c>
    </row>
    <row r="7" spans="1:7" x14ac:dyDescent="0.25">
      <c r="A7" s="19" t="s">
        <v>85</v>
      </c>
      <c r="B7" s="44">
        <v>500001</v>
      </c>
      <c r="C7" s="16">
        <f>B7/G7</f>
        <v>0.49109065122418832</v>
      </c>
      <c r="D7" s="44">
        <v>518143</v>
      </c>
      <c r="E7" s="16">
        <f>D7/G7</f>
        <v>0.50890934877581162</v>
      </c>
      <c r="F7" s="42">
        <f>D7/B7</f>
        <v>1.0362839274321451</v>
      </c>
      <c r="G7" s="10">
        <f>B7+D7</f>
        <v>1018144</v>
      </c>
    </row>
    <row r="8" spans="1:7" x14ac:dyDescent="0.25">
      <c r="A8" s="19" t="s">
        <v>84</v>
      </c>
      <c r="B8" s="17">
        <v>504721</v>
      </c>
      <c r="C8" s="43">
        <f>B8/G8</f>
        <v>0.48892765876652378</v>
      </c>
      <c r="D8" s="17">
        <v>527581</v>
      </c>
      <c r="E8" s="43">
        <f>D8/G8</f>
        <v>0.51107234123347622</v>
      </c>
      <c r="F8" s="42">
        <f>D8/B8</f>
        <v>1.0452923496347486</v>
      </c>
      <c r="G8" s="10">
        <f>B8+D8</f>
        <v>1032302</v>
      </c>
    </row>
    <row r="9" spans="1:7" x14ac:dyDescent="0.25">
      <c r="A9" s="54" t="s">
        <v>52</v>
      </c>
      <c r="B9" s="55"/>
      <c r="C9" s="55"/>
      <c r="D9" s="55"/>
      <c r="E9" s="55"/>
      <c r="F9" s="55"/>
      <c r="G9" s="56"/>
    </row>
    <row r="10" spans="1:7" x14ac:dyDescent="0.25">
      <c r="A10" s="41"/>
      <c r="B10" s="41"/>
      <c r="C10" s="41"/>
      <c r="D10" s="41"/>
      <c r="E10" s="41"/>
      <c r="F10" s="41"/>
      <c r="G10" s="41"/>
    </row>
    <row r="11" spans="1:7" x14ac:dyDescent="0.25">
      <c r="A11" s="40"/>
      <c r="B11" s="40"/>
      <c r="C11" s="40"/>
      <c r="D11" s="40"/>
      <c r="E11" s="40"/>
      <c r="F11" s="40"/>
      <c r="G11" s="40"/>
    </row>
    <row r="12" spans="1:7" ht="21" x14ac:dyDescent="0.35">
      <c r="A12" s="46" t="s">
        <v>83</v>
      </c>
      <c r="B12" s="46"/>
      <c r="C12" s="46"/>
      <c r="D12" s="46"/>
      <c r="E12" s="46"/>
      <c r="F12" s="46"/>
      <c r="G12" s="46"/>
    </row>
    <row r="13" spans="1:7" x14ac:dyDescent="0.25">
      <c r="A13" s="57" t="s">
        <v>82</v>
      </c>
      <c r="B13" s="57"/>
      <c r="C13" s="57"/>
      <c r="D13" s="57"/>
      <c r="E13" s="57"/>
      <c r="F13" s="57"/>
      <c r="G13" s="57"/>
    </row>
    <row r="14" spans="1:7" x14ac:dyDescent="0.25">
      <c r="A14" s="51" t="s">
        <v>81</v>
      </c>
      <c r="B14" s="52"/>
      <c r="C14" s="52"/>
      <c r="D14" s="52"/>
      <c r="E14" s="52"/>
      <c r="F14" s="52"/>
      <c r="G14" s="53"/>
    </row>
    <row r="15" spans="1:7" x14ac:dyDescent="0.25">
      <c r="A15" s="70" t="s">
        <v>80</v>
      </c>
      <c r="B15" s="64" t="s">
        <v>79</v>
      </c>
      <c r="C15" s="71" t="s">
        <v>78</v>
      </c>
      <c r="D15" s="64" t="s">
        <v>77</v>
      </c>
      <c r="E15" s="64"/>
      <c r="F15" s="64"/>
      <c r="G15" s="64"/>
    </row>
    <row r="16" spans="1:7" x14ac:dyDescent="0.25">
      <c r="A16" s="69"/>
      <c r="B16" s="64"/>
      <c r="C16" s="71"/>
      <c r="D16" s="33" t="s">
        <v>76</v>
      </c>
      <c r="E16" s="33" t="s">
        <v>75</v>
      </c>
      <c r="F16" s="33" t="s">
        <v>74</v>
      </c>
      <c r="G16" s="33" t="s">
        <v>73</v>
      </c>
    </row>
    <row r="17" spans="1:7" x14ac:dyDescent="0.25">
      <c r="A17" s="39" t="s">
        <v>72</v>
      </c>
      <c r="B17" s="10">
        <f t="shared" ref="B17:B36" si="0">+D17+F17</f>
        <v>2</v>
      </c>
      <c r="C17" s="18">
        <f>B17/B37</f>
        <v>1.9374175386660103E-6</v>
      </c>
      <c r="D17" s="10">
        <v>2</v>
      </c>
      <c r="E17" s="18">
        <f>D17/B17</f>
        <v>1</v>
      </c>
      <c r="F17" s="10"/>
      <c r="G17" s="18">
        <f>F17/B17</f>
        <v>0</v>
      </c>
    </row>
    <row r="18" spans="1:7" x14ac:dyDescent="0.25">
      <c r="A18" s="39" t="s">
        <v>71</v>
      </c>
      <c r="B18" s="10">
        <f t="shared" si="0"/>
        <v>18486</v>
      </c>
      <c r="C18" s="18">
        <f>B18/B37</f>
        <v>1.7907550309889934E-2</v>
      </c>
      <c r="D18" s="10">
        <v>9078</v>
      </c>
      <c r="E18" s="18">
        <f>D18/D37</f>
        <v>1.7935430080865514E-2</v>
      </c>
      <c r="F18" s="10">
        <v>9408</v>
      </c>
      <c r="G18" s="18">
        <f>F18/F37</f>
        <v>1.7880730509946728E-2</v>
      </c>
    </row>
    <row r="19" spans="1:7" x14ac:dyDescent="0.25">
      <c r="A19" s="39" t="s">
        <v>70</v>
      </c>
      <c r="B19" s="10">
        <f t="shared" si="0"/>
        <v>48540</v>
      </c>
      <c r="C19" s="18">
        <f>B19/B37</f>
        <v>4.7021123663424078E-2</v>
      </c>
      <c r="D19" s="10">
        <v>23655</v>
      </c>
      <c r="E19" s="18">
        <f t="shared" ref="E19:E37" si="1">D19/B19</f>
        <v>0.4873300370828183</v>
      </c>
      <c r="F19" s="10">
        <v>24885</v>
      </c>
      <c r="G19" s="18">
        <f t="shared" ref="G19:G37" si="2">F19/B19</f>
        <v>0.5126699629171817</v>
      </c>
    </row>
    <row r="20" spans="1:7" x14ac:dyDescent="0.25">
      <c r="A20" s="39" t="s">
        <v>69</v>
      </c>
      <c r="B20" s="10">
        <f t="shared" si="0"/>
        <v>88633</v>
      </c>
      <c r="C20" s="18">
        <f>B20/B37</f>
        <v>8.585956435229225E-2</v>
      </c>
      <c r="D20" s="10">
        <v>43336</v>
      </c>
      <c r="E20" s="18">
        <f t="shared" si="1"/>
        <v>0.48893752891135356</v>
      </c>
      <c r="F20" s="10">
        <v>45297</v>
      </c>
      <c r="G20" s="18">
        <f t="shared" si="2"/>
        <v>0.51106247108864644</v>
      </c>
    </row>
    <row r="21" spans="1:7" x14ac:dyDescent="0.25">
      <c r="A21" s="39" t="s">
        <v>68</v>
      </c>
      <c r="B21" s="10">
        <f t="shared" si="0"/>
        <v>87633</v>
      </c>
      <c r="C21" s="18">
        <f>B21/B37</f>
        <v>8.4890855582959251E-2</v>
      </c>
      <c r="D21" s="10">
        <v>43103</v>
      </c>
      <c r="E21" s="18">
        <f t="shared" si="1"/>
        <v>0.4918580899889311</v>
      </c>
      <c r="F21" s="10">
        <v>44530</v>
      </c>
      <c r="G21" s="18">
        <f t="shared" si="2"/>
        <v>0.5081419100110689</v>
      </c>
    </row>
    <row r="22" spans="1:7" x14ac:dyDescent="0.25">
      <c r="A22" s="39" t="s">
        <v>67</v>
      </c>
      <c r="B22" s="10">
        <f t="shared" si="0"/>
        <v>90467</v>
      </c>
      <c r="C22" s="18">
        <f>B22/B37</f>
        <v>8.7636176235248983E-2</v>
      </c>
      <c r="D22" s="10">
        <v>45590</v>
      </c>
      <c r="E22" s="18">
        <f t="shared" si="1"/>
        <v>0.50394066344633959</v>
      </c>
      <c r="F22" s="10">
        <v>44877</v>
      </c>
      <c r="G22" s="18">
        <f t="shared" si="2"/>
        <v>0.49605933655366047</v>
      </c>
    </row>
    <row r="23" spans="1:7" x14ac:dyDescent="0.25">
      <c r="A23" s="39" t="s">
        <v>66</v>
      </c>
      <c r="B23" s="10">
        <f t="shared" si="0"/>
        <v>73357</v>
      </c>
      <c r="C23" s="18">
        <f>B23/B37</f>
        <v>7.1061569191961271E-2</v>
      </c>
      <c r="D23" s="10">
        <v>36828</v>
      </c>
      <c r="E23" s="18">
        <f t="shared" si="1"/>
        <v>0.50203797865234401</v>
      </c>
      <c r="F23" s="10">
        <v>36529</v>
      </c>
      <c r="G23" s="18">
        <f t="shared" si="2"/>
        <v>0.49796202134765599</v>
      </c>
    </row>
    <row r="24" spans="1:7" x14ac:dyDescent="0.25">
      <c r="A24" s="39" t="s">
        <v>65</v>
      </c>
      <c r="B24" s="10">
        <f t="shared" si="0"/>
        <v>98515</v>
      </c>
      <c r="C24" s="18">
        <f>B24/B37</f>
        <v>9.5432344410841016E-2</v>
      </c>
      <c r="D24" s="10">
        <v>46521</v>
      </c>
      <c r="E24" s="18">
        <f t="shared" si="1"/>
        <v>0.47222250418717959</v>
      </c>
      <c r="F24" s="10">
        <v>51994</v>
      </c>
      <c r="G24" s="18">
        <f t="shared" si="2"/>
        <v>0.52777749581282041</v>
      </c>
    </row>
    <row r="25" spans="1:7" x14ac:dyDescent="0.25">
      <c r="A25" s="39" t="s">
        <v>64</v>
      </c>
      <c r="B25" s="10">
        <f t="shared" si="0"/>
        <v>80677</v>
      </c>
      <c r="C25" s="18">
        <f>B25/B37</f>
        <v>7.8152517383478864E-2</v>
      </c>
      <c r="D25" s="10">
        <v>39276</v>
      </c>
      <c r="E25" s="18">
        <f t="shared" si="1"/>
        <v>0.48683019943726219</v>
      </c>
      <c r="F25" s="10">
        <v>41401</v>
      </c>
      <c r="G25" s="18">
        <f t="shared" si="2"/>
        <v>0.51316980056273787</v>
      </c>
    </row>
    <row r="26" spans="1:7" x14ac:dyDescent="0.25">
      <c r="A26" s="39" t="s">
        <v>63</v>
      </c>
      <c r="B26" s="10">
        <f t="shared" si="0"/>
        <v>79634</v>
      </c>
      <c r="C26" s="18">
        <f>B26/B37</f>
        <v>7.7142154137064545E-2</v>
      </c>
      <c r="D26" s="10">
        <v>39762</v>
      </c>
      <c r="E26" s="18">
        <f t="shared" si="1"/>
        <v>0.49930934023155937</v>
      </c>
      <c r="F26" s="10">
        <v>39872</v>
      </c>
      <c r="G26" s="18">
        <f t="shared" si="2"/>
        <v>0.50069065976844063</v>
      </c>
    </row>
    <row r="27" spans="1:7" x14ac:dyDescent="0.25">
      <c r="A27" s="39" t="s">
        <v>62</v>
      </c>
      <c r="B27" s="10">
        <f t="shared" si="0"/>
        <v>74178</v>
      </c>
      <c r="C27" s="18">
        <f>B27/B37</f>
        <v>7.185687909158367E-2</v>
      </c>
      <c r="D27" s="10">
        <v>36575</v>
      </c>
      <c r="E27" s="18">
        <f t="shared" si="1"/>
        <v>0.4930707217773464</v>
      </c>
      <c r="F27" s="10">
        <v>37603</v>
      </c>
      <c r="G27" s="18">
        <f t="shared" si="2"/>
        <v>0.50692927822265366</v>
      </c>
    </row>
    <row r="28" spans="1:7" x14ac:dyDescent="0.25">
      <c r="A28" s="39" t="s">
        <v>61</v>
      </c>
      <c r="B28" s="10">
        <f t="shared" si="0"/>
        <v>69400</v>
      </c>
      <c r="C28" s="18">
        <f>B28/B37</f>
        <v>6.7228388591710569E-2</v>
      </c>
      <c r="D28" s="10">
        <v>34193</v>
      </c>
      <c r="E28" s="18">
        <f t="shared" si="1"/>
        <v>0.49269452449567724</v>
      </c>
      <c r="F28" s="10">
        <v>35207</v>
      </c>
      <c r="G28" s="18">
        <f t="shared" si="2"/>
        <v>0.50730547550432281</v>
      </c>
    </row>
    <row r="29" spans="1:7" x14ac:dyDescent="0.25">
      <c r="A29" s="39" t="s">
        <v>60</v>
      </c>
      <c r="B29" s="10">
        <f t="shared" si="0"/>
        <v>64008</v>
      </c>
      <c r="C29" s="18">
        <f>B29/B37</f>
        <v>6.2005110907467E-2</v>
      </c>
      <c r="D29" s="10">
        <v>31653</v>
      </c>
      <c r="E29" s="18">
        <f t="shared" si="1"/>
        <v>0.49451631046119238</v>
      </c>
      <c r="F29" s="10">
        <v>32355</v>
      </c>
      <c r="G29" s="18">
        <f t="shared" si="2"/>
        <v>0.50548368953880762</v>
      </c>
    </row>
    <row r="30" spans="1:7" x14ac:dyDescent="0.25">
      <c r="A30" s="39" t="s">
        <v>59</v>
      </c>
      <c r="B30" s="10">
        <f t="shared" si="0"/>
        <v>52605</v>
      </c>
      <c r="C30" s="18">
        <f>B30/B37</f>
        <v>5.0958924810762744E-2</v>
      </c>
      <c r="D30" s="10">
        <v>25553</v>
      </c>
      <c r="E30" s="18">
        <f t="shared" si="1"/>
        <v>0.48575230491398158</v>
      </c>
      <c r="F30" s="10">
        <v>27052</v>
      </c>
      <c r="G30" s="18">
        <f t="shared" si="2"/>
        <v>0.51424769508601842</v>
      </c>
    </row>
    <row r="31" spans="1:7" x14ac:dyDescent="0.25">
      <c r="A31" s="39" t="s">
        <v>58</v>
      </c>
      <c r="B31" s="10">
        <f t="shared" si="0"/>
        <v>39075</v>
      </c>
      <c r="C31" s="18">
        <f>B31/B37</f>
        <v>3.7852295161687179E-2</v>
      </c>
      <c r="D31" s="10">
        <v>18442</v>
      </c>
      <c r="E31" s="18">
        <f t="shared" si="1"/>
        <v>0.47196417146513114</v>
      </c>
      <c r="F31" s="10">
        <v>20633</v>
      </c>
      <c r="G31" s="18">
        <f t="shared" si="2"/>
        <v>0.52803582853486886</v>
      </c>
    </row>
    <row r="32" spans="1:7" x14ac:dyDescent="0.25">
      <c r="A32" s="39" t="s">
        <v>57</v>
      </c>
      <c r="B32" s="10">
        <f t="shared" si="0"/>
        <v>26563</v>
      </c>
      <c r="C32" s="18">
        <f>B32/B37</f>
        <v>2.5731811039792617E-2</v>
      </c>
      <c r="D32" s="10">
        <v>12376</v>
      </c>
      <c r="E32" s="18">
        <f t="shared" si="1"/>
        <v>0.4659112299062606</v>
      </c>
      <c r="F32" s="10">
        <v>14187</v>
      </c>
      <c r="G32" s="18">
        <f t="shared" si="2"/>
        <v>0.53408877009373945</v>
      </c>
    </row>
    <row r="33" spans="1:7" x14ac:dyDescent="0.25">
      <c r="A33" s="39" t="s">
        <v>56</v>
      </c>
      <c r="B33" s="10">
        <f t="shared" si="0"/>
        <v>16952</v>
      </c>
      <c r="C33" s="18">
        <f>B33/B37</f>
        <v>1.6421551057733106E-2</v>
      </c>
      <c r="D33" s="10">
        <v>8021</v>
      </c>
      <c r="E33" s="18">
        <f t="shared" si="1"/>
        <v>0.47315950920245398</v>
      </c>
      <c r="F33" s="10">
        <v>8931</v>
      </c>
      <c r="G33" s="18">
        <f t="shared" si="2"/>
        <v>0.52684049079754602</v>
      </c>
    </row>
    <row r="34" spans="1:7" x14ac:dyDescent="0.25">
      <c r="A34" s="39" t="s">
        <v>55</v>
      </c>
      <c r="B34" s="10">
        <f t="shared" si="0"/>
        <v>11170</v>
      </c>
      <c r="C34" s="18">
        <f>B34/B37</f>
        <v>1.0820476953449669E-2</v>
      </c>
      <c r="D34" s="10">
        <v>5561</v>
      </c>
      <c r="E34" s="18">
        <f t="shared" si="1"/>
        <v>0.49785138764547898</v>
      </c>
      <c r="F34" s="10">
        <v>5609</v>
      </c>
      <c r="G34" s="18">
        <f t="shared" si="2"/>
        <v>0.50214861235452102</v>
      </c>
    </row>
    <row r="35" spans="1:7" x14ac:dyDescent="0.25">
      <c r="A35" s="39" t="s">
        <v>54</v>
      </c>
      <c r="B35" s="10">
        <f t="shared" si="0"/>
        <v>6811</v>
      </c>
      <c r="C35" s="18">
        <f>B35/B37</f>
        <v>6.5978754279270987E-3</v>
      </c>
      <c r="D35" s="10">
        <v>3637</v>
      </c>
      <c r="E35" s="18">
        <f t="shared" si="1"/>
        <v>0.5339891352224343</v>
      </c>
      <c r="F35" s="10">
        <v>3174</v>
      </c>
      <c r="G35" s="18">
        <f t="shared" si="2"/>
        <v>0.4660108647775657</v>
      </c>
    </row>
    <row r="36" spans="1:7" x14ac:dyDescent="0.25">
      <c r="A36" s="39" t="s">
        <v>53</v>
      </c>
      <c r="B36" s="10">
        <f t="shared" si="0"/>
        <v>5596</v>
      </c>
      <c r="C36" s="18">
        <f>B36/B37</f>
        <v>5.4208942731874977E-3</v>
      </c>
      <c r="D36" s="10">
        <v>2987</v>
      </c>
      <c r="E36" s="18">
        <f t="shared" si="1"/>
        <v>0.53377412437455329</v>
      </c>
      <c r="F36" s="10">
        <v>2609</v>
      </c>
      <c r="G36" s="18">
        <f t="shared" si="2"/>
        <v>0.46622587562544676</v>
      </c>
    </row>
    <row r="37" spans="1:7" x14ac:dyDescent="0.25">
      <c r="A37" s="38" t="s">
        <v>1</v>
      </c>
      <c r="B37" s="4">
        <f>SUM(B17:B36)</f>
        <v>1032302</v>
      </c>
      <c r="C37" s="6">
        <f>SUM(C17:C36)</f>
        <v>0.99999999999999989</v>
      </c>
      <c r="D37" s="4">
        <f>SUM(D17:D36)</f>
        <v>506149</v>
      </c>
      <c r="E37" s="8">
        <f t="shared" si="1"/>
        <v>0.49031097488913128</v>
      </c>
      <c r="F37" s="4">
        <f>SUM(F17:F36)</f>
        <v>526153</v>
      </c>
      <c r="G37" s="8">
        <f t="shared" si="2"/>
        <v>0.50968902511086867</v>
      </c>
    </row>
    <row r="38" spans="1:7" x14ac:dyDescent="0.25">
      <c r="A38" s="54" t="s">
        <v>52</v>
      </c>
      <c r="B38" s="55"/>
      <c r="C38" s="55"/>
      <c r="D38" s="55"/>
      <c r="E38" s="55"/>
      <c r="F38" s="55"/>
      <c r="G38" s="56"/>
    </row>
    <row r="39" spans="1:7" x14ac:dyDescent="0.25">
      <c r="A39" s="37"/>
      <c r="B39" s="37"/>
      <c r="C39" s="37"/>
      <c r="D39" s="37"/>
      <c r="E39" s="37"/>
      <c r="F39" s="37"/>
      <c r="G39" s="37"/>
    </row>
    <row r="40" spans="1:7" x14ac:dyDescent="0.25">
      <c r="A40" s="35"/>
      <c r="B40" s="35"/>
      <c r="C40" s="36"/>
      <c r="D40" s="36"/>
      <c r="E40" s="36"/>
      <c r="F40" s="35"/>
      <c r="G40" s="35"/>
    </row>
    <row r="41" spans="1:7" x14ac:dyDescent="0.25">
      <c r="A41" s="35"/>
      <c r="B41" s="35"/>
      <c r="C41" s="36"/>
      <c r="D41" s="36"/>
      <c r="E41" s="36"/>
      <c r="F41" s="35"/>
      <c r="G41" s="35"/>
    </row>
    <row r="42" spans="1:7" ht="21" x14ac:dyDescent="0.25">
      <c r="A42" s="72" t="s">
        <v>51</v>
      </c>
      <c r="B42" s="72"/>
      <c r="C42" s="72"/>
      <c r="D42" s="72"/>
      <c r="E42" s="72"/>
      <c r="F42" s="72"/>
      <c r="G42" s="72"/>
    </row>
    <row r="43" spans="1:7" x14ac:dyDescent="0.25">
      <c r="A43" s="57" t="s">
        <v>50</v>
      </c>
      <c r="B43" s="57"/>
      <c r="C43" s="57"/>
      <c r="D43" s="57"/>
      <c r="E43" s="57"/>
      <c r="F43" s="57"/>
      <c r="G43" s="57"/>
    </row>
    <row r="44" spans="1:7" x14ac:dyDescent="0.25">
      <c r="A44" s="61" t="s">
        <v>49</v>
      </c>
      <c r="B44" s="62"/>
      <c r="C44" s="62"/>
      <c r="D44" s="62"/>
      <c r="E44" s="62"/>
      <c r="F44" s="62"/>
      <c r="G44" s="63"/>
    </row>
    <row r="45" spans="1:7" x14ac:dyDescent="0.25">
      <c r="A45" s="64" t="s">
        <v>48</v>
      </c>
      <c r="B45" s="65" t="s">
        <v>47</v>
      </c>
      <c r="C45" s="66"/>
      <c r="D45" s="66"/>
      <c r="E45" s="66"/>
      <c r="F45" s="67"/>
      <c r="G45" s="68" t="s">
        <v>1</v>
      </c>
    </row>
    <row r="46" spans="1:7" ht="26.25" x14ac:dyDescent="0.25">
      <c r="A46" s="64"/>
      <c r="B46" s="34" t="s">
        <v>46</v>
      </c>
      <c r="C46" s="33" t="s">
        <v>44</v>
      </c>
      <c r="D46" s="33" t="s">
        <v>45</v>
      </c>
      <c r="E46" s="33" t="s">
        <v>44</v>
      </c>
      <c r="F46" s="32" t="s">
        <v>43</v>
      </c>
      <c r="G46" s="69"/>
    </row>
    <row r="47" spans="1:7" x14ac:dyDescent="0.25">
      <c r="A47" s="31" t="s">
        <v>42</v>
      </c>
      <c r="B47" s="7">
        <f>SUM(B48:B50)</f>
        <v>255831</v>
      </c>
      <c r="C47" s="30">
        <f t="shared" ref="C47:C88" si="3">B47/G47</f>
        <v>0.50239679824673378</v>
      </c>
      <c r="D47" s="7">
        <f>SUM(D48:D50)</f>
        <v>253390</v>
      </c>
      <c r="E47" s="29">
        <f t="shared" ref="E47:E88" si="4">D47/G47</f>
        <v>0.49760320175326628</v>
      </c>
      <c r="F47" s="5">
        <f t="shared" ref="F47:F88" si="5">D47/B47</f>
        <v>0.99045854489878082</v>
      </c>
      <c r="G47" s="4">
        <f>G48+G49+G50</f>
        <v>509221</v>
      </c>
    </row>
    <row r="48" spans="1:7" x14ac:dyDescent="0.25">
      <c r="A48" s="19" t="s">
        <v>41</v>
      </c>
      <c r="B48" s="17">
        <v>144265</v>
      </c>
      <c r="C48" s="18">
        <f t="shared" si="3"/>
        <v>0.5085358158815878</v>
      </c>
      <c r="D48" s="17">
        <v>139422</v>
      </c>
      <c r="E48" s="16">
        <f t="shared" si="4"/>
        <v>0.4914641841184122</v>
      </c>
      <c r="F48" s="11">
        <f t="shared" si="5"/>
        <v>0.9664298339860673</v>
      </c>
      <c r="G48" s="10">
        <f>B48+D48</f>
        <v>283687</v>
      </c>
    </row>
    <row r="49" spans="1:7" x14ac:dyDescent="0.25">
      <c r="A49" s="19" t="s">
        <v>40</v>
      </c>
      <c r="B49" s="17">
        <v>10619</v>
      </c>
      <c r="C49" s="18">
        <f t="shared" si="3"/>
        <v>0.51146325016857719</v>
      </c>
      <c r="D49" s="17">
        <v>10143</v>
      </c>
      <c r="E49" s="16">
        <f t="shared" si="4"/>
        <v>0.48853674983142281</v>
      </c>
      <c r="F49" s="11">
        <f t="shared" si="5"/>
        <v>0.95517468688200391</v>
      </c>
      <c r="G49" s="10">
        <f>B49+D49</f>
        <v>20762</v>
      </c>
    </row>
    <row r="50" spans="1:7" x14ac:dyDescent="0.25">
      <c r="A50" s="28" t="s">
        <v>39</v>
      </c>
      <c r="B50" s="17">
        <v>100947</v>
      </c>
      <c r="C50" s="14">
        <f t="shared" si="3"/>
        <v>0.49297267204500617</v>
      </c>
      <c r="D50" s="17">
        <v>103825</v>
      </c>
      <c r="E50" s="12">
        <f t="shared" si="4"/>
        <v>0.50702732795499383</v>
      </c>
      <c r="F50" s="11">
        <f t="shared" si="5"/>
        <v>1.028510010203374</v>
      </c>
      <c r="G50" s="10">
        <f>B50+D50</f>
        <v>204772</v>
      </c>
    </row>
    <row r="51" spans="1:7" x14ac:dyDescent="0.25">
      <c r="A51" s="9" t="s">
        <v>38</v>
      </c>
      <c r="B51" s="7">
        <f>SUM(B52:B54)</f>
        <v>30437</v>
      </c>
      <c r="C51" s="22">
        <f t="shared" si="3"/>
        <v>0.48978179711637487</v>
      </c>
      <c r="D51" s="7">
        <f>SUM(D52:D54)</f>
        <v>31707</v>
      </c>
      <c r="E51" s="21">
        <f t="shared" si="4"/>
        <v>0.51021820288362518</v>
      </c>
      <c r="F51" s="5">
        <f t="shared" si="5"/>
        <v>1.0417255314255676</v>
      </c>
      <c r="G51" s="4">
        <f>G52+G53+G54</f>
        <v>62144</v>
      </c>
    </row>
    <row r="52" spans="1:7" x14ac:dyDescent="0.25">
      <c r="A52" s="27" t="s">
        <v>37</v>
      </c>
      <c r="B52" s="17">
        <v>5662</v>
      </c>
      <c r="C52" s="26">
        <f t="shared" si="3"/>
        <v>0.45768329156899201</v>
      </c>
      <c r="D52" s="17">
        <v>6709</v>
      </c>
      <c r="E52" s="25">
        <f t="shared" si="4"/>
        <v>0.54231670843100799</v>
      </c>
      <c r="F52" s="11">
        <f t="shared" si="5"/>
        <v>1.1849169904627339</v>
      </c>
      <c r="G52" s="10">
        <f>B52+D52</f>
        <v>12371</v>
      </c>
    </row>
    <row r="53" spans="1:7" x14ac:dyDescent="0.25">
      <c r="A53" s="19" t="s">
        <v>36</v>
      </c>
      <c r="B53" s="17">
        <v>22660</v>
      </c>
      <c r="C53" s="18">
        <f t="shared" si="3"/>
        <v>0.49635292313758134</v>
      </c>
      <c r="D53" s="17">
        <v>22993</v>
      </c>
      <c r="E53" s="16">
        <f t="shared" si="4"/>
        <v>0.50364707686241872</v>
      </c>
      <c r="F53" s="11">
        <f t="shared" si="5"/>
        <v>1.0146954986760812</v>
      </c>
      <c r="G53" s="10">
        <f>B53+D53</f>
        <v>45653</v>
      </c>
    </row>
    <row r="54" spans="1:7" x14ac:dyDescent="0.25">
      <c r="A54" s="19" t="s">
        <v>35</v>
      </c>
      <c r="B54" s="17">
        <v>2115</v>
      </c>
      <c r="C54" s="18">
        <f t="shared" si="3"/>
        <v>0.51334951456310685</v>
      </c>
      <c r="D54" s="17">
        <v>2005</v>
      </c>
      <c r="E54" s="16">
        <f t="shared" si="4"/>
        <v>0.48665048543689321</v>
      </c>
      <c r="F54" s="11">
        <f t="shared" si="5"/>
        <v>0.94799054373522462</v>
      </c>
      <c r="G54" s="10">
        <f>B54+D54</f>
        <v>4120</v>
      </c>
    </row>
    <row r="55" spans="1:7" x14ac:dyDescent="0.25">
      <c r="A55" s="9" t="s">
        <v>34</v>
      </c>
      <c r="B55" s="7">
        <f>SUM(B56:B58)</f>
        <v>49031</v>
      </c>
      <c r="C55" s="22">
        <f t="shared" si="3"/>
        <v>0.50774599755607563</v>
      </c>
      <c r="D55" s="7">
        <f>SUM(D56:D58)</f>
        <v>47535</v>
      </c>
      <c r="E55" s="21">
        <f t="shared" si="4"/>
        <v>0.49225400244392437</v>
      </c>
      <c r="F55" s="5">
        <f t="shared" si="5"/>
        <v>0.96948869082825151</v>
      </c>
      <c r="G55" s="4">
        <f>G56+G57+G58</f>
        <v>96566</v>
      </c>
    </row>
    <row r="56" spans="1:7" x14ac:dyDescent="0.25">
      <c r="A56" s="19" t="s">
        <v>33</v>
      </c>
      <c r="B56" s="17">
        <v>8409</v>
      </c>
      <c r="C56" s="18">
        <f t="shared" si="3"/>
        <v>0.46515101228011946</v>
      </c>
      <c r="D56" s="17">
        <v>9669</v>
      </c>
      <c r="E56" s="16">
        <f t="shared" si="4"/>
        <v>0.53484898771988054</v>
      </c>
      <c r="F56" s="11">
        <f t="shared" si="5"/>
        <v>1.1498394577238673</v>
      </c>
      <c r="G56" s="10">
        <f>B56+D56</f>
        <v>18078</v>
      </c>
    </row>
    <row r="57" spans="1:7" x14ac:dyDescent="0.25">
      <c r="A57" s="19" t="s">
        <v>32</v>
      </c>
      <c r="B57" s="17">
        <v>9582</v>
      </c>
      <c r="C57" s="18">
        <f t="shared" si="3"/>
        <v>0.5127903243069678</v>
      </c>
      <c r="D57" s="17">
        <v>9104</v>
      </c>
      <c r="E57" s="16">
        <f t="shared" si="4"/>
        <v>0.4872096756930322</v>
      </c>
      <c r="F57" s="11">
        <f t="shared" si="5"/>
        <v>0.95011479858067205</v>
      </c>
      <c r="G57" s="10">
        <f>B57+D57</f>
        <v>18686</v>
      </c>
    </row>
    <row r="58" spans="1:7" ht="39" x14ac:dyDescent="0.25">
      <c r="A58" s="24" t="s">
        <v>31</v>
      </c>
      <c r="B58" s="17">
        <v>31040</v>
      </c>
      <c r="C58" s="18">
        <f t="shared" si="3"/>
        <v>0.51904618574629613</v>
      </c>
      <c r="D58" s="17">
        <v>28762</v>
      </c>
      <c r="E58" s="16">
        <f t="shared" si="4"/>
        <v>0.48095381425370387</v>
      </c>
      <c r="F58" s="11">
        <f t="shared" si="5"/>
        <v>0.92661082474226808</v>
      </c>
      <c r="G58" s="10">
        <f>B58+D58</f>
        <v>59802</v>
      </c>
    </row>
    <row r="59" spans="1:7" x14ac:dyDescent="0.25">
      <c r="A59" s="9" t="s">
        <v>30</v>
      </c>
      <c r="B59" s="7">
        <f>SUM(B60:B63)</f>
        <v>36394</v>
      </c>
      <c r="C59" s="22">
        <f t="shared" si="3"/>
        <v>0.44672206606193765</v>
      </c>
      <c r="D59" s="7">
        <f>SUM(D60:D63)</f>
        <v>45075</v>
      </c>
      <c r="E59" s="21">
        <f t="shared" si="4"/>
        <v>0.55327793393806235</v>
      </c>
      <c r="F59" s="5">
        <f t="shared" si="5"/>
        <v>1.2385283288454141</v>
      </c>
      <c r="G59" s="4">
        <f>G60+G61+G62+G63</f>
        <v>81469</v>
      </c>
    </row>
    <row r="60" spans="1:7" x14ac:dyDescent="0.25">
      <c r="A60" s="19" t="s">
        <v>29</v>
      </c>
      <c r="B60" s="17">
        <v>24120</v>
      </c>
      <c r="C60" s="18">
        <f t="shared" si="3"/>
        <v>0.42765957446808511</v>
      </c>
      <c r="D60" s="17">
        <v>32280</v>
      </c>
      <c r="E60" s="16">
        <f t="shared" si="4"/>
        <v>0.57234042553191489</v>
      </c>
      <c r="F60" s="11">
        <f t="shared" si="5"/>
        <v>1.3383084577114428</v>
      </c>
      <c r="G60" s="10">
        <f>B60+D60</f>
        <v>56400</v>
      </c>
    </row>
    <row r="61" spans="1:7" x14ac:dyDescent="0.25">
      <c r="A61" s="19" t="s">
        <v>28</v>
      </c>
      <c r="B61" s="17">
        <v>3787</v>
      </c>
      <c r="C61" s="18">
        <f t="shared" si="3"/>
        <v>0.43993959107806691</v>
      </c>
      <c r="D61" s="17">
        <v>4821</v>
      </c>
      <c r="E61" s="16">
        <f t="shared" si="4"/>
        <v>0.56006040892193309</v>
      </c>
      <c r="F61" s="11">
        <f t="shared" si="5"/>
        <v>1.2730393451280697</v>
      </c>
      <c r="G61" s="10">
        <f>B61+D61</f>
        <v>8608</v>
      </c>
    </row>
    <row r="62" spans="1:7" ht="39" x14ac:dyDescent="0.25">
      <c r="A62" s="23" t="s">
        <v>27</v>
      </c>
      <c r="B62" s="17">
        <v>5097</v>
      </c>
      <c r="C62" s="18">
        <f t="shared" si="3"/>
        <v>0.48289909995262909</v>
      </c>
      <c r="D62" s="17">
        <v>5458</v>
      </c>
      <c r="E62" s="16">
        <f t="shared" si="4"/>
        <v>0.51710090004737086</v>
      </c>
      <c r="F62" s="11">
        <f t="shared" si="5"/>
        <v>1.0708259760643515</v>
      </c>
      <c r="G62" s="10">
        <f>B62+D62</f>
        <v>10555</v>
      </c>
    </row>
    <row r="63" spans="1:7" x14ac:dyDescent="0.25">
      <c r="A63" s="19" t="s">
        <v>26</v>
      </c>
      <c r="B63" s="17">
        <v>3390</v>
      </c>
      <c r="C63" s="18">
        <f t="shared" si="3"/>
        <v>0.57399254994920423</v>
      </c>
      <c r="D63" s="17">
        <v>2516</v>
      </c>
      <c r="E63" s="16">
        <f t="shared" si="4"/>
        <v>0.42600745005079582</v>
      </c>
      <c r="F63" s="11">
        <f t="shared" si="5"/>
        <v>0.74218289085545719</v>
      </c>
      <c r="G63" s="10">
        <f>B63+D63</f>
        <v>5906</v>
      </c>
    </row>
    <row r="64" spans="1:7" x14ac:dyDescent="0.25">
      <c r="A64" s="9" t="s">
        <v>25</v>
      </c>
      <c r="B64" s="7">
        <f>SUM(B65:B68)</f>
        <v>22558</v>
      </c>
      <c r="C64" s="22">
        <f t="shared" si="3"/>
        <v>0.44028496145213231</v>
      </c>
      <c r="D64" s="7">
        <f>SUM(D65:D68)</f>
        <v>28677</v>
      </c>
      <c r="E64" s="21">
        <f t="shared" si="4"/>
        <v>0.55971503854786764</v>
      </c>
      <c r="F64" s="5">
        <f t="shared" si="5"/>
        <v>1.2712563170493838</v>
      </c>
      <c r="G64" s="4">
        <f>G65+G66+G67+G68</f>
        <v>51235</v>
      </c>
    </row>
    <row r="65" spans="1:7" x14ac:dyDescent="0.25">
      <c r="A65" s="19" t="s">
        <v>24</v>
      </c>
      <c r="B65" s="17">
        <v>3820</v>
      </c>
      <c r="C65" s="18">
        <f t="shared" si="3"/>
        <v>0.47797797797797797</v>
      </c>
      <c r="D65" s="17">
        <v>4172</v>
      </c>
      <c r="E65" s="16">
        <f t="shared" si="4"/>
        <v>0.52202202202202197</v>
      </c>
      <c r="F65" s="11">
        <f t="shared" si="5"/>
        <v>1.0921465968586388</v>
      </c>
      <c r="G65" s="10">
        <f>B65+D65</f>
        <v>7992</v>
      </c>
    </row>
    <row r="66" spans="1:7" x14ac:dyDescent="0.25">
      <c r="A66" s="19" t="s">
        <v>23</v>
      </c>
      <c r="B66" s="17">
        <v>14001</v>
      </c>
      <c r="C66" s="18">
        <f t="shared" si="3"/>
        <v>0.42753755954562112</v>
      </c>
      <c r="D66" s="17">
        <v>18747</v>
      </c>
      <c r="E66" s="16">
        <f t="shared" si="4"/>
        <v>0.57246244045437888</v>
      </c>
      <c r="F66" s="11">
        <f t="shared" si="5"/>
        <v>1.338975787443754</v>
      </c>
      <c r="G66" s="10">
        <f>B66+D66</f>
        <v>32748</v>
      </c>
    </row>
    <row r="67" spans="1:7" x14ac:dyDescent="0.25">
      <c r="A67" s="19" t="s">
        <v>22</v>
      </c>
      <c r="B67" s="17">
        <v>3305</v>
      </c>
      <c r="C67" s="18">
        <f t="shared" si="3"/>
        <v>0.43774834437086091</v>
      </c>
      <c r="D67" s="17">
        <v>4245</v>
      </c>
      <c r="E67" s="16">
        <f t="shared" si="4"/>
        <v>0.56225165562913904</v>
      </c>
      <c r="F67" s="11">
        <f t="shared" si="5"/>
        <v>1.2844175491679273</v>
      </c>
      <c r="G67" s="10">
        <f>B67+D67</f>
        <v>7550</v>
      </c>
    </row>
    <row r="68" spans="1:7" x14ac:dyDescent="0.25">
      <c r="A68" s="19" t="s">
        <v>21</v>
      </c>
      <c r="B68" s="17">
        <v>1432</v>
      </c>
      <c r="C68" s="18">
        <f t="shared" si="3"/>
        <v>0.48624787775891343</v>
      </c>
      <c r="D68" s="17">
        <v>1513</v>
      </c>
      <c r="E68" s="16">
        <f t="shared" si="4"/>
        <v>0.51375212224108657</v>
      </c>
      <c r="F68" s="11">
        <f t="shared" si="5"/>
        <v>1.0565642458100559</v>
      </c>
      <c r="G68" s="10">
        <f>B68+D68</f>
        <v>2945</v>
      </c>
    </row>
    <row r="69" spans="1:7" x14ac:dyDescent="0.25">
      <c r="A69" s="9" t="s">
        <v>20</v>
      </c>
      <c r="B69" s="7">
        <f>SUM(B70:B74)</f>
        <v>29291</v>
      </c>
      <c r="C69" s="22">
        <f t="shared" si="3"/>
        <v>0.52914822509258419</v>
      </c>
      <c r="D69" s="7">
        <f>SUM(D70:D74)</f>
        <v>26064</v>
      </c>
      <c r="E69" s="21">
        <f t="shared" si="4"/>
        <v>0.47085177490741575</v>
      </c>
      <c r="F69" s="5">
        <f t="shared" si="5"/>
        <v>0.889829640503909</v>
      </c>
      <c r="G69" s="4">
        <f>G70+G71+G72+G73+G74</f>
        <v>55355</v>
      </c>
    </row>
    <row r="70" spans="1:7" x14ac:dyDescent="0.25">
      <c r="A70" s="19" t="s">
        <v>19</v>
      </c>
      <c r="B70" s="17">
        <v>2728</v>
      </c>
      <c r="C70" s="18">
        <f t="shared" si="3"/>
        <v>0.5272516428295323</v>
      </c>
      <c r="D70" s="17">
        <v>2446</v>
      </c>
      <c r="E70" s="16">
        <f t="shared" si="4"/>
        <v>0.4727483571704677</v>
      </c>
      <c r="F70" s="11">
        <f t="shared" si="5"/>
        <v>0.89662756598240467</v>
      </c>
      <c r="G70" s="10">
        <f>B70+D70</f>
        <v>5174</v>
      </c>
    </row>
    <row r="71" spans="1:7" ht="26.25" x14ac:dyDescent="0.25">
      <c r="A71" s="23" t="s">
        <v>18</v>
      </c>
      <c r="B71" s="17">
        <v>2693</v>
      </c>
      <c r="C71" s="18">
        <f t="shared" si="3"/>
        <v>0.52008497489378136</v>
      </c>
      <c r="D71" s="17">
        <v>2485</v>
      </c>
      <c r="E71" s="16">
        <f t="shared" si="4"/>
        <v>0.47991502510621864</v>
      </c>
      <c r="F71" s="11">
        <f t="shared" si="5"/>
        <v>0.92276271815818789</v>
      </c>
      <c r="G71" s="10">
        <f>B71+D71</f>
        <v>5178</v>
      </c>
    </row>
    <row r="72" spans="1:7" x14ac:dyDescent="0.25">
      <c r="A72" s="19" t="s">
        <v>17</v>
      </c>
      <c r="B72" s="17">
        <v>4814</v>
      </c>
      <c r="C72" s="18">
        <f t="shared" si="3"/>
        <v>0.55983253866728688</v>
      </c>
      <c r="D72" s="17">
        <v>3785</v>
      </c>
      <c r="E72" s="16">
        <f t="shared" si="4"/>
        <v>0.44016746133271312</v>
      </c>
      <c r="F72" s="11">
        <f t="shared" si="5"/>
        <v>0.78624844204403821</v>
      </c>
      <c r="G72" s="10">
        <f>B72+D72</f>
        <v>8599</v>
      </c>
    </row>
    <row r="73" spans="1:7" x14ac:dyDescent="0.25">
      <c r="A73" s="19" t="s">
        <v>16</v>
      </c>
      <c r="B73" s="17">
        <v>4460</v>
      </c>
      <c r="C73" s="18">
        <f t="shared" si="3"/>
        <v>0.58247355361107478</v>
      </c>
      <c r="D73" s="17">
        <v>3197</v>
      </c>
      <c r="E73" s="16">
        <f t="shared" si="4"/>
        <v>0.41752644638892517</v>
      </c>
      <c r="F73" s="11">
        <f t="shared" si="5"/>
        <v>0.7168161434977578</v>
      </c>
      <c r="G73" s="10">
        <f>B73+D73</f>
        <v>7657</v>
      </c>
    </row>
    <row r="74" spans="1:7" ht="26.25" x14ac:dyDescent="0.25">
      <c r="A74" s="23" t="s">
        <v>15</v>
      </c>
      <c r="B74" s="17">
        <v>14596</v>
      </c>
      <c r="C74" s="18">
        <f t="shared" si="3"/>
        <v>0.50773993808049533</v>
      </c>
      <c r="D74" s="17">
        <v>14151</v>
      </c>
      <c r="E74" s="16">
        <f t="shared" si="4"/>
        <v>0.49226006191950467</v>
      </c>
      <c r="F74" s="11">
        <f t="shared" si="5"/>
        <v>0.96951219512195119</v>
      </c>
      <c r="G74" s="10">
        <f>B74+D74</f>
        <v>28747</v>
      </c>
    </row>
    <row r="75" spans="1:7" x14ac:dyDescent="0.25">
      <c r="A75" s="9" t="s">
        <v>14</v>
      </c>
      <c r="B75" s="7">
        <f>SUM(B76:B78)</f>
        <v>26379</v>
      </c>
      <c r="C75" s="22">
        <f t="shared" si="3"/>
        <v>0.4394888540868348</v>
      </c>
      <c r="D75" s="7">
        <f>SUM(D76:D78)</f>
        <v>33643</v>
      </c>
      <c r="E75" s="21">
        <f t="shared" si="4"/>
        <v>0.5605111459131652</v>
      </c>
      <c r="F75" s="5">
        <f t="shared" si="5"/>
        <v>1.275370559915084</v>
      </c>
      <c r="G75" s="4">
        <f>G76+G77+G78</f>
        <v>60022</v>
      </c>
    </row>
    <row r="76" spans="1:7" x14ac:dyDescent="0.25">
      <c r="A76" s="19" t="s">
        <v>13</v>
      </c>
      <c r="B76" s="17">
        <v>6872</v>
      </c>
      <c r="C76" s="18">
        <f t="shared" si="3"/>
        <v>0.47745431807128463</v>
      </c>
      <c r="D76" s="17">
        <v>7521</v>
      </c>
      <c r="E76" s="16">
        <f t="shared" si="4"/>
        <v>0.52254568192871531</v>
      </c>
      <c r="F76" s="11">
        <f t="shared" si="5"/>
        <v>1.094441210710128</v>
      </c>
      <c r="G76" s="10">
        <f>B76+D76</f>
        <v>14393</v>
      </c>
    </row>
    <row r="77" spans="1:7" x14ac:dyDescent="0.25">
      <c r="A77" s="19" t="s">
        <v>12</v>
      </c>
      <c r="B77" s="17">
        <v>2895</v>
      </c>
      <c r="C77" s="18">
        <f t="shared" si="3"/>
        <v>0.46973876358916111</v>
      </c>
      <c r="D77" s="17">
        <v>3268</v>
      </c>
      <c r="E77" s="16">
        <f t="shared" si="4"/>
        <v>0.53026123641083889</v>
      </c>
      <c r="F77" s="11">
        <f t="shared" si="5"/>
        <v>1.1288428324697755</v>
      </c>
      <c r="G77" s="10">
        <f>B77+D77</f>
        <v>6163</v>
      </c>
    </row>
    <row r="78" spans="1:7" ht="26.25" x14ac:dyDescent="0.25">
      <c r="A78" s="23" t="s">
        <v>11</v>
      </c>
      <c r="B78" s="17">
        <v>16612</v>
      </c>
      <c r="C78" s="18">
        <f t="shared" si="3"/>
        <v>0.42091927228500481</v>
      </c>
      <c r="D78" s="17">
        <v>22854</v>
      </c>
      <c r="E78" s="16">
        <f t="shared" si="4"/>
        <v>0.57908072771499519</v>
      </c>
      <c r="F78" s="11">
        <f t="shared" si="5"/>
        <v>1.3757524680953528</v>
      </c>
      <c r="G78" s="10">
        <f>B78+D78</f>
        <v>39466</v>
      </c>
    </row>
    <row r="79" spans="1:7" x14ac:dyDescent="0.25">
      <c r="A79" s="9" t="s">
        <v>10</v>
      </c>
      <c r="B79" s="7">
        <f>SUM(B80:B83)</f>
        <v>22789</v>
      </c>
      <c r="C79" s="22">
        <f t="shared" si="3"/>
        <v>0.47876050420168065</v>
      </c>
      <c r="D79" s="7">
        <f>SUM(D80:D83)</f>
        <v>24811</v>
      </c>
      <c r="E79" s="21">
        <f t="shared" si="4"/>
        <v>0.5212394957983193</v>
      </c>
      <c r="F79" s="5">
        <f t="shared" si="5"/>
        <v>1.0887270174206853</v>
      </c>
      <c r="G79" s="4">
        <f>G80+G81+G82+G83</f>
        <v>47600</v>
      </c>
    </row>
    <row r="80" spans="1:7" x14ac:dyDescent="0.25">
      <c r="A80" s="19" t="s">
        <v>9</v>
      </c>
      <c r="B80" s="17">
        <v>3878</v>
      </c>
      <c r="C80" s="18">
        <f t="shared" si="3"/>
        <v>0.46588178760211435</v>
      </c>
      <c r="D80" s="17">
        <v>4446</v>
      </c>
      <c r="E80" s="16">
        <f t="shared" si="4"/>
        <v>0.53411821239788559</v>
      </c>
      <c r="F80" s="11">
        <f t="shared" si="5"/>
        <v>1.1464672511603919</v>
      </c>
      <c r="G80" s="10">
        <f>B80+D80</f>
        <v>8324</v>
      </c>
    </row>
    <row r="81" spans="1:7" x14ac:dyDescent="0.25">
      <c r="A81" s="19" t="s">
        <v>8</v>
      </c>
      <c r="B81" s="17">
        <v>4937</v>
      </c>
      <c r="C81" s="18">
        <f t="shared" si="3"/>
        <v>0.51389611741438534</v>
      </c>
      <c r="D81" s="17">
        <v>4670</v>
      </c>
      <c r="E81" s="16">
        <f t="shared" si="4"/>
        <v>0.48610388258561466</v>
      </c>
      <c r="F81" s="11">
        <f t="shared" si="5"/>
        <v>0.94591857403281343</v>
      </c>
      <c r="G81" s="10">
        <f>B81+D81</f>
        <v>9607</v>
      </c>
    </row>
    <row r="82" spans="1:7" ht="26.25" x14ac:dyDescent="0.25">
      <c r="A82" s="23" t="s">
        <v>7</v>
      </c>
      <c r="B82" s="17">
        <v>2206</v>
      </c>
      <c r="C82" s="18">
        <f t="shared" si="3"/>
        <v>0.45325662625847546</v>
      </c>
      <c r="D82" s="17">
        <v>2661</v>
      </c>
      <c r="E82" s="16">
        <f t="shared" si="4"/>
        <v>0.5467433737415246</v>
      </c>
      <c r="F82" s="11">
        <f t="shared" si="5"/>
        <v>1.2062556663644606</v>
      </c>
      <c r="G82" s="10">
        <f>B82+D82</f>
        <v>4867</v>
      </c>
    </row>
    <row r="83" spans="1:7" x14ac:dyDescent="0.25">
      <c r="A83" s="19" t="s">
        <v>6</v>
      </c>
      <c r="B83" s="17">
        <v>11768</v>
      </c>
      <c r="C83" s="18">
        <f t="shared" si="3"/>
        <v>0.47447786468833159</v>
      </c>
      <c r="D83" s="17">
        <v>13034</v>
      </c>
      <c r="E83" s="16">
        <f t="shared" si="4"/>
        <v>0.52552213531166836</v>
      </c>
      <c r="F83" s="11">
        <f t="shared" si="5"/>
        <v>1.1075798776342625</v>
      </c>
      <c r="G83" s="10">
        <f>B83+D83</f>
        <v>24802</v>
      </c>
    </row>
    <row r="84" spans="1:7" x14ac:dyDescent="0.25">
      <c r="A84" s="9" t="s">
        <v>5</v>
      </c>
      <c r="B84" s="7">
        <f>SUM(B85:B87)</f>
        <v>32011</v>
      </c>
      <c r="C84" s="22">
        <f t="shared" si="3"/>
        <v>0.46602125491337892</v>
      </c>
      <c r="D84" s="7">
        <f>SUM(D85:D87)</f>
        <v>36679</v>
      </c>
      <c r="E84" s="21">
        <f t="shared" si="4"/>
        <v>0.53397874508662102</v>
      </c>
      <c r="F84" s="20">
        <f t="shared" si="5"/>
        <v>1.1458248727000093</v>
      </c>
      <c r="G84" s="4">
        <f>G85+G86+G87</f>
        <v>68690</v>
      </c>
    </row>
    <row r="85" spans="1:7" x14ac:dyDescent="0.25">
      <c r="A85" s="19" t="s">
        <v>4</v>
      </c>
      <c r="B85" s="17">
        <v>19922</v>
      </c>
      <c r="C85" s="18">
        <f t="shared" si="3"/>
        <v>0.45511033947091883</v>
      </c>
      <c r="D85" s="17">
        <v>23852</v>
      </c>
      <c r="E85" s="16">
        <f t="shared" si="4"/>
        <v>0.54488966052908117</v>
      </c>
      <c r="F85" s="11">
        <f t="shared" si="5"/>
        <v>1.1972693504668206</v>
      </c>
      <c r="G85" s="10">
        <f>B85+D85</f>
        <v>43774</v>
      </c>
    </row>
    <row r="86" spans="1:7" x14ac:dyDescent="0.25">
      <c r="A86" s="19" t="s">
        <v>3</v>
      </c>
      <c r="B86" s="17">
        <v>5968</v>
      </c>
      <c r="C86" s="18">
        <f t="shared" si="3"/>
        <v>0.50020953817785596</v>
      </c>
      <c r="D86" s="17">
        <v>5963</v>
      </c>
      <c r="E86" s="16">
        <f t="shared" si="4"/>
        <v>0.49979046182214398</v>
      </c>
      <c r="F86" s="11">
        <f t="shared" si="5"/>
        <v>0.99916219839142095</v>
      </c>
      <c r="G86" s="10">
        <f>B86+D86</f>
        <v>11931</v>
      </c>
    </row>
    <row r="87" spans="1:7" x14ac:dyDescent="0.25">
      <c r="A87" s="15" t="s">
        <v>2</v>
      </c>
      <c r="B87" s="13">
        <v>6121</v>
      </c>
      <c r="C87" s="14">
        <f t="shared" si="3"/>
        <v>0.47139006546014633</v>
      </c>
      <c r="D87" s="13">
        <v>6864</v>
      </c>
      <c r="E87" s="12">
        <f t="shared" si="4"/>
        <v>0.52860993453985372</v>
      </c>
      <c r="F87" s="11">
        <f t="shared" si="5"/>
        <v>1.1213853945433752</v>
      </c>
      <c r="G87" s="10">
        <f>B87+D87</f>
        <v>12985</v>
      </c>
    </row>
    <row r="88" spans="1:7" x14ac:dyDescent="0.25">
      <c r="A88" s="9" t="s">
        <v>1</v>
      </c>
      <c r="B88" s="7">
        <f>+SUM(B84+B79+B75+B69+B64+B59+B55+B51+B47)</f>
        <v>504721</v>
      </c>
      <c r="C88" s="8">
        <f t="shared" si="3"/>
        <v>0.48892765876652378</v>
      </c>
      <c r="D88" s="7">
        <f>+SUM(D84+D79+D75+D69+D64+D59+D55+D51+D47)</f>
        <v>527581</v>
      </c>
      <c r="E88" s="6">
        <f t="shared" si="4"/>
        <v>0.51107234123347622</v>
      </c>
      <c r="F88" s="5">
        <f t="shared" si="5"/>
        <v>1.0452923496347486</v>
      </c>
      <c r="G88" s="4">
        <f>G47+G51+G55+G59+G64+G69+G75+G79+G84</f>
        <v>1032302</v>
      </c>
    </row>
    <row r="89" spans="1:7" x14ac:dyDescent="0.25">
      <c r="A89" s="58" t="s">
        <v>0</v>
      </c>
      <c r="B89" s="59"/>
      <c r="C89" s="59"/>
      <c r="D89" s="59"/>
      <c r="E89" s="59"/>
      <c r="F89" s="59"/>
      <c r="G89" s="60"/>
    </row>
    <row r="91" spans="1:7" x14ac:dyDescent="0.25">
      <c r="B91" s="3"/>
      <c r="D91" s="3"/>
    </row>
    <row r="92" spans="1:7" x14ac:dyDescent="0.25">
      <c r="B92" s="2"/>
      <c r="D92" s="1"/>
    </row>
  </sheetData>
  <mergeCells count="20">
    <mergeCell ref="A43:G43"/>
    <mergeCell ref="A15:A16"/>
    <mergeCell ref="B15:B16"/>
    <mergeCell ref="C15:C16"/>
    <mergeCell ref="D15:G15"/>
    <mergeCell ref="A38:G38"/>
    <mergeCell ref="A42:G42"/>
    <mergeCell ref="A89:G89"/>
    <mergeCell ref="A44:G44"/>
    <mergeCell ref="A45:A46"/>
    <mergeCell ref="B45:F45"/>
    <mergeCell ref="G45:G46"/>
    <mergeCell ref="A2:G2"/>
    <mergeCell ref="A1:G1"/>
    <mergeCell ref="A4:G4"/>
    <mergeCell ref="A12:G12"/>
    <mergeCell ref="A14:G14"/>
    <mergeCell ref="A9:G9"/>
    <mergeCell ref="A3:G3"/>
    <mergeCell ref="A13:G13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Sheilyn Trinidad Acevedo Placencio</dc:creator>
  <cp:lastModifiedBy>Sheilyn Trinidad Acevedo Placencio</cp:lastModifiedBy>
  <cp:lastPrinted>2018-05-22T17:03:22Z</cp:lastPrinted>
  <dcterms:created xsi:type="dcterms:W3CDTF">2018-05-22T16:12:54Z</dcterms:created>
  <dcterms:modified xsi:type="dcterms:W3CDTF">2018-05-22T17:03:29Z</dcterms:modified>
</cp:coreProperties>
</file>