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F90" i="1" s="1"/>
  <c r="B90" i="1"/>
  <c r="G89" i="1"/>
  <c r="E89" i="1" s="1"/>
  <c r="F89" i="1"/>
  <c r="C89" i="1"/>
  <c r="G88" i="1"/>
  <c r="E88" i="1" s="1"/>
  <c r="F88" i="1"/>
  <c r="C88" i="1"/>
  <c r="G87" i="1"/>
  <c r="E87" i="1" s="1"/>
  <c r="F87" i="1"/>
  <c r="C87" i="1"/>
  <c r="G86" i="1"/>
  <c r="E86" i="1" s="1"/>
  <c r="F86" i="1"/>
  <c r="C86" i="1"/>
  <c r="G85" i="1"/>
  <c r="E85" i="1" s="1"/>
  <c r="F85" i="1"/>
  <c r="C85" i="1"/>
  <c r="G84" i="1"/>
  <c r="E84" i="1" s="1"/>
  <c r="F84" i="1"/>
  <c r="C84" i="1"/>
  <c r="G83" i="1"/>
  <c r="E83" i="1" s="1"/>
  <c r="F83" i="1"/>
  <c r="C83" i="1"/>
  <c r="G82" i="1"/>
  <c r="E82" i="1" s="1"/>
  <c r="F82" i="1"/>
  <c r="C82" i="1"/>
  <c r="G81" i="1"/>
  <c r="E81" i="1" s="1"/>
  <c r="F81" i="1"/>
  <c r="C81" i="1"/>
  <c r="G80" i="1"/>
  <c r="E80" i="1" s="1"/>
  <c r="F80" i="1"/>
  <c r="C80" i="1"/>
  <c r="G79" i="1"/>
  <c r="E79" i="1" s="1"/>
  <c r="F79" i="1"/>
  <c r="C79" i="1"/>
  <c r="G78" i="1"/>
  <c r="E78" i="1" s="1"/>
  <c r="F78" i="1"/>
  <c r="C78" i="1"/>
  <c r="G77" i="1"/>
  <c r="E77" i="1" s="1"/>
  <c r="F77" i="1"/>
  <c r="C77" i="1"/>
  <c r="G76" i="1"/>
  <c r="E76" i="1" s="1"/>
  <c r="F76" i="1"/>
  <c r="C76" i="1"/>
  <c r="G75" i="1"/>
  <c r="E75" i="1" s="1"/>
  <c r="F75" i="1"/>
  <c r="C75" i="1"/>
  <c r="G74" i="1"/>
  <c r="E74" i="1" s="1"/>
  <c r="F74" i="1"/>
  <c r="C74" i="1"/>
  <c r="G73" i="1"/>
  <c r="E73" i="1" s="1"/>
  <c r="F73" i="1"/>
  <c r="C73" i="1"/>
  <c r="G72" i="1"/>
  <c r="E72" i="1" s="1"/>
  <c r="F72" i="1"/>
  <c r="C72" i="1"/>
  <c r="G71" i="1"/>
  <c r="E71" i="1" s="1"/>
  <c r="F71" i="1"/>
  <c r="C71" i="1"/>
  <c r="G70" i="1"/>
  <c r="E70" i="1" s="1"/>
  <c r="F70" i="1"/>
  <c r="G69" i="1"/>
  <c r="E69" i="1" s="1"/>
  <c r="F69" i="1"/>
  <c r="G68" i="1"/>
  <c r="E68" i="1" s="1"/>
  <c r="F68" i="1"/>
  <c r="G67" i="1"/>
  <c r="E67" i="1" s="1"/>
  <c r="F67" i="1"/>
  <c r="G66" i="1"/>
  <c r="E66" i="1" s="1"/>
  <c r="F66" i="1"/>
  <c r="G65" i="1"/>
  <c r="E65" i="1" s="1"/>
  <c r="F65" i="1"/>
  <c r="G64" i="1"/>
  <c r="E64" i="1" s="1"/>
  <c r="F64" i="1"/>
  <c r="G63" i="1"/>
  <c r="E63" i="1" s="1"/>
  <c r="F63" i="1"/>
  <c r="G62" i="1"/>
  <c r="E62" i="1" s="1"/>
  <c r="F62" i="1"/>
  <c r="G61" i="1"/>
  <c r="E61" i="1" s="1"/>
  <c r="F61" i="1"/>
  <c r="G60" i="1"/>
  <c r="E60" i="1" s="1"/>
  <c r="F60" i="1"/>
  <c r="G59" i="1"/>
  <c r="E59" i="1" s="1"/>
  <c r="F59" i="1"/>
  <c r="G58" i="1"/>
  <c r="E58" i="1" s="1"/>
  <c r="F58" i="1"/>
  <c r="G57" i="1"/>
  <c r="E57" i="1" s="1"/>
  <c r="F57" i="1"/>
  <c r="G56" i="1"/>
  <c r="E56" i="1" s="1"/>
  <c r="F56" i="1"/>
  <c r="G55" i="1"/>
  <c r="E55" i="1" s="1"/>
  <c r="F55" i="1"/>
  <c r="G54" i="1"/>
  <c r="E54" i="1" s="1"/>
  <c r="F54" i="1"/>
  <c r="G53" i="1"/>
  <c r="E53" i="1" s="1"/>
  <c r="F53" i="1"/>
  <c r="G52" i="1"/>
  <c r="E52" i="1" s="1"/>
  <c r="F52" i="1"/>
  <c r="G51" i="1"/>
  <c r="E51" i="1" s="1"/>
  <c r="F51" i="1"/>
  <c r="G50" i="1"/>
  <c r="E50" i="1" s="1"/>
  <c r="F50" i="1"/>
  <c r="G49" i="1"/>
  <c r="G90" i="1" s="1"/>
  <c r="F49" i="1"/>
  <c r="G48" i="1"/>
  <c r="F38" i="1"/>
  <c r="D38" i="1"/>
  <c r="E38" i="1" s="1"/>
  <c r="E37" i="1"/>
  <c r="B37" i="1"/>
  <c r="G37" i="1" s="1"/>
  <c r="E36" i="1"/>
  <c r="B36" i="1"/>
  <c r="G36" i="1" s="1"/>
  <c r="E35" i="1"/>
  <c r="B35" i="1"/>
  <c r="G35" i="1" s="1"/>
  <c r="E34" i="1"/>
  <c r="B34" i="1"/>
  <c r="G34" i="1" s="1"/>
  <c r="E33" i="1"/>
  <c r="B33" i="1"/>
  <c r="G33" i="1" s="1"/>
  <c r="E32" i="1"/>
  <c r="B32" i="1"/>
  <c r="G32" i="1" s="1"/>
  <c r="E31" i="1"/>
  <c r="B31" i="1"/>
  <c r="G31" i="1" s="1"/>
  <c r="E30" i="1"/>
  <c r="B30" i="1"/>
  <c r="G30" i="1" s="1"/>
  <c r="E29" i="1"/>
  <c r="B29" i="1"/>
  <c r="G29" i="1" s="1"/>
  <c r="E28" i="1"/>
  <c r="B28" i="1"/>
  <c r="G28" i="1" s="1"/>
  <c r="E27" i="1"/>
  <c r="B27" i="1"/>
  <c r="G27" i="1" s="1"/>
  <c r="E26" i="1"/>
  <c r="B26" i="1"/>
  <c r="G26" i="1" s="1"/>
  <c r="E25" i="1"/>
  <c r="B25" i="1"/>
  <c r="G25" i="1" s="1"/>
  <c r="E24" i="1"/>
  <c r="B24" i="1"/>
  <c r="G24" i="1" s="1"/>
  <c r="E23" i="1"/>
  <c r="B23" i="1"/>
  <c r="G23" i="1" s="1"/>
  <c r="B22" i="1"/>
  <c r="G22" i="1" s="1"/>
  <c r="B21" i="1"/>
  <c r="G21" i="1" s="1"/>
  <c r="B20" i="1"/>
  <c r="G20" i="1" s="1"/>
  <c r="B19" i="1"/>
  <c r="G19" i="1" s="1"/>
  <c r="B18" i="1"/>
  <c r="B38" i="1" s="1"/>
  <c r="G8" i="1"/>
  <c r="F8" i="1"/>
  <c r="E8" i="1"/>
  <c r="C8" i="1"/>
  <c r="G7" i="1"/>
  <c r="F7" i="1"/>
  <c r="E7" i="1"/>
  <c r="C7" i="1"/>
  <c r="G6" i="1"/>
  <c r="F6" i="1"/>
  <c r="E6" i="1"/>
  <c r="C6" i="1"/>
  <c r="C90" i="1" l="1"/>
  <c r="C37" i="1"/>
  <c r="C33" i="1"/>
  <c r="C30" i="1"/>
  <c r="C27" i="1"/>
  <c r="C25" i="1"/>
  <c r="C22" i="1"/>
  <c r="C19" i="1"/>
  <c r="C35" i="1"/>
  <c r="C32" i="1"/>
  <c r="C29" i="1"/>
  <c r="C26" i="1"/>
  <c r="C23" i="1"/>
  <c r="C20" i="1"/>
  <c r="G38" i="1"/>
  <c r="C36" i="1"/>
  <c r="C34" i="1"/>
  <c r="C31" i="1"/>
  <c r="C28" i="1"/>
  <c r="C24" i="1"/>
  <c r="C21" i="1"/>
  <c r="C18" i="1"/>
  <c r="E19" i="1"/>
  <c r="E21" i="1"/>
  <c r="E90" i="1"/>
  <c r="E18" i="1"/>
  <c r="E20" i="1"/>
  <c r="E22" i="1"/>
  <c r="G1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E49" i="1"/>
  <c r="C38" i="1" l="1"/>
</calcChain>
</file>

<file path=xl/sharedStrings.xml><?xml version="1.0" encoding="utf-8"?>
<sst xmlns="http://schemas.openxmlformats.org/spreadsheetml/2006/main" count="103" uniqueCount="95">
  <si>
    <t>1.2-POBLACIÓN AFILIADA AL RÉGIMEN SUBSIDIADO</t>
  </si>
  <si>
    <t>TITULARES Y DEPENDIENTES</t>
  </si>
  <si>
    <t>Tabla No. 1.2</t>
  </si>
  <si>
    <t>TIPO DE AFILIADO AL RÉGIMEN SUBSIDIADO, SEGÚN RELACIÓN DE DEPENDENCIA, (abril a junio,  2017)</t>
  </si>
  <si>
    <t>Mes</t>
  </si>
  <si>
    <t>Titular</t>
  </si>
  <si>
    <t>%</t>
  </si>
  <si>
    <t>Dependiente</t>
  </si>
  <si>
    <t>Relación de Dependencia</t>
  </si>
  <si>
    <t>Total de afiliados</t>
  </si>
  <si>
    <t>Abril</t>
  </si>
  <si>
    <t>Mayo</t>
  </si>
  <si>
    <t>Junio</t>
  </si>
  <si>
    <t>Fuente: Cartera de afiliados / data warehouse, Unidad de Gestión Estadística / Gerencia de Planificación y Desarrollo.</t>
  </si>
  <si>
    <t>POBLACIÓN AFILIADA, SEGÚN SEXO Y EDAD</t>
  </si>
  <si>
    <t>Tabla No. 1.3</t>
  </si>
  <si>
    <t>POBLACIÓN AFILIADO AL RÉGIMEN SUBSIDIADO, SEGÚN SEXO Y EDAD, (a junio, 2017)</t>
  </si>
  <si>
    <t>Edad (Años)</t>
  </si>
  <si>
    <t xml:space="preserve">Total </t>
  </si>
  <si>
    <t>% de edad</t>
  </si>
  <si>
    <t>Sexo</t>
  </si>
  <si>
    <t>Femenino</t>
  </si>
  <si>
    <t>% F</t>
  </si>
  <si>
    <t>Masculino</t>
  </si>
  <si>
    <t>% M</t>
  </si>
  <si>
    <t>Menor 1 año</t>
  </si>
  <si>
    <t>2 y 4</t>
  </si>
  <si>
    <t>5 y 9</t>
  </si>
  <si>
    <t>10 y 14</t>
  </si>
  <si>
    <t>15 y 19</t>
  </si>
  <si>
    <t>20 y 24</t>
  </si>
  <si>
    <t>25 y 29</t>
  </si>
  <si>
    <t>30 y 34</t>
  </si>
  <si>
    <t>35 y 39</t>
  </si>
  <si>
    <t>40 y 44</t>
  </si>
  <si>
    <t>45 y 49</t>
  </si>
  <si>
    <t>50 y 54</t>
  </si>
  <si>
    <t>55 y 59</t>
  </si>
  <si>
    <t>60 y 64</t>
  </si>
  <si>
    <t>65 y 69</t>
  </si>
  <si>
    <t>70 y 74</t>
  </si>
  <si>
    <t>75 y 79</t>
  </si>
  <si>
    <t>80 y 84</t>
  </si>
  <si>
    <t>Mayor de 84</t>
  </si>
  <si>
    <t>Fuera de Rango</t>
  </si>
  <si>
    <t>Total general</t>
  </si>
  <si>
    <t>POBLACIÓN AFILIADA, SEGÚN REGIÓN DE SALUD Y PROVINCIA</t>
  </si>
  <si>
    <t>Tabla No. 1.4</t>
  </si>
  <si>
    <t xml:space="preserve">POBLACIÓN AFILIADA AL RÉGIMEN SUBSIDIADO, SEGÚN TIPO DE AFILIADO POR REGIÓN Y PROVINCIA,                                                                                   (a junio, 2017)            </t>
  </si>
  <si>
    <t>Región</t>
  </si>
  <si>
    <t>Afiliados</t>
  </si>
  <si>
    <t>Relación de dependencia</t>
  </si>
  <si>
    <t>No Especificada</t>
  </si>
  <si>
    <t>REGIÓN 0</t>
  </si>
  <si>
    <t>Distrito Nacional</t>
  </si>
  <si>
    <t>Monte Plata</t>
  </si>
  <si>
    <t>Santo Domingo</t>
  </si>
  <si>
    <t>REGIÓN I</t>
  </si>
  <si>
    <t>Peravia</t>
  </si>
  <si>
    <t>San Cristobal</t>
  </si>
  <si>
    <t>San José De Ocoa</t>
  </si>
  <si>
    <t>REGIÓN II</t>
  </si>
  <si>
    <t>Espaillat</t>
  </si>
  <si>
    <t>Puerto Plata</t>
  </si>
  <si>
    <t>Santiago de Los Caballeros</t>
  </si>
  <si>
    <t>REGIÓN III</t>
  </si>
  <si>
    <t>Duarte</t>
  </si>
  <si>
    <t>Hermanas  Mirabal</t>
  </si>
  <si>
    <t>María Trinidad Sánchez</t>
  </si>
  <si>
    <t>Samaná</t>
  </si>
  <si>
    <t>REGION IV</t>
  </si>
  <si>
    <t>Bahoruco</t>
  </si>
  <si>
    <t>Barahona</t>
  </si>
  <si>
    <t>Independencia</t>
  </si>
  <si>
    <t>Pedernales</t>
  </si>
  <si>
    <t>REGIÓN V</t>
  </si>
  <si>
    <t>El Seybo</t>
  </si>
  <si>
    <t>Hato Mayor Del Rey</t>
  </si>
  <si>
    <t>La Altagracia</t>
  </si>
  <si>
    <t>La Romana</t>
  </si>
  <si>
    <t>San Pedro De Macorís</t>
  </si>
  <si>
    <t>REGIÓN VI</t>
  </si>
  <si>
    <t>Azua</t>
  </si>
  <si>
    <t>Elías Piña</t>
  </si>
  <si>
    <t>San Juan De La Maguana</t>
  </si>
  <si>
    <t>REGIÓN VII</t>
  </si>
  <si>
    <t>Dajabón</t>
  </si>
  <si>
    <t>Montecristi</t>
  </si>
  <si>
    <t>Santiago Rodríguez</t>
  </si>
  <si>
    <t>Valverde</t>
  </si>
  <si>
    <t>REGIÓN VIII</t>
  </si>
  <si>
    <t>La Vega</t>
  </si>
  <si>
    <t>Monseñor Nouel</t>
  </si>
  <si>
    <t>Sanchez Ramírez</t>
  </si>
  <si>
    <t>Fuente: Cartera de afiliados / data warehouse, Unidad de  Gestión Estadística / Gerencia de Planificación y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</si>
</sst>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2" borderId="0" xfId="0" applyFont="1" applyFill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9" fillId="0" borderId="4" xfId="0" applyFont="1" applyBorder="1"/>
    <xf numFmtId="3" fontId="0" fillId="0" borderId="4" xfId="0" applyNumberFormat="1" applyFont="1" applyBorder="1"/>
    <xf numFmtId="9" fontId="9" fillId="0" borderId="4" xfId="2" applyFont="1" applyBorder="1"/>
    <xf numFmtId="3" fontId="9" fillId="0" borderId="4" xfId="0" applyNumberFormat="1" applyFont="1" applyBorder="1"/>
    <xf numFmtId="4" fontId="9" fillId="0" borderId="4" xfId="0" applyNumberFormat="1" applyFont="1" applyBorder="1"/>
    <xf numFmtId="3" fontId="0" fillId="0" borderId="4" xfId="0" applyNumberFormat="1" applyBorder="1"/>
    <xf numFmtId="164" fontId="0" fillId="0" borderId="0" xfId="1" applyNumberFormat="1" applyFont="1"/>
    <xf numFmtId="164" fontId="0" fillId="0" borderId="0" xfId="0" applyNumberFormat="1"/>
    <xf numFmtId="0" fontId="9" fillId="0" borderId="0" xfId="0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65" fontId="0" fillId="0" borderId="4" xfId="2" applyNumberFormat="1" applyFont="1" applyBorder="1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/>
    </xf>
    <xf numFmtId="3" fontId="2" fillId="3" borderId="4" xfId="0" applyNumberFormat="1" applyFont="1" applyFill="1" applyBorder="1"/>
    <xf numFmtId="9" fontId="2" fillId="3" borderId="4" xfId="2" applyFont="1" applyFill="1" applyBorder="1"/>
    <xf numFmtId="165" fontId="2" fillId="3" borderId="4" xfId="2" applyNumberFormat="1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0" fontId="9" fillId="0" borderId="0" xfId="0" applyFont="1"/>
    <xf numFmtId="3" fontId="8" fillId="0" borderId="0" xfId="0" applyNumberFormat="1" applyFont="1" applyFill="1" applyBorder="1"/>
    <xf numFmtId="164" fontId="8" fillId="0" borderId="0" xfId="1" applyNumberFormat="1" applyFont="1" applyFill="1" applyBorder="1"/>
    <xf numFmtId="0" fontId="9" fillId="0" borderId="5" xfId="0" applyFont="1" applyBorder="1"/>
    <xf numFmtId="1" fontId="9" fillId="0" borderId="0" xfId="0" applyNumberFormat="1" applyFont="1" applyFill="1" applyBorder="1"/>
    <xf numFmtId="3" fontId="9" fillId="0" borderId="0" xfId="0" applyNumberFormat="1" applyFont="1" applyFill="1" applyBorder="1"/>
    <xf numFmtId="0" fontId="8" fillId="3" borderId="10" xfId="0" applyFont="1" applyFill="1" applyBorder="1"/>
    <xf numFmtId="3" fontId="8" fillId="3" borderId="4" xfId="0" applyNumberFormat="1" applyFont="1" applyFill="1" applyBorder="1"/>
    <xf numFmtId="165" fontId="8" fillId="3" borderId="11" xfId="2" applyNumberFormat="1" applyFont="1" applyFill="1" applyBorder="1"/>
    <xf numFmtId="9" fontId="8" fillId="3" borderId="11" xfId="2" applyFont="1" applyFill="1" applyBorder="1"/>
    <xf numFmtId="2" fontId="8" fillId="3" borderId="11" xfId="0" applyNumberFormat="1" applyFont="1" applyFill="1" applyBorder="1"/>
    <xf numFmtId="165" fontId="9" fillId="0" borderId="4" xfId="2" applyNumberFormat="1" applyFont="1" applyBorder="1"/>
    <xf numFmtId="2" fontId="9" fillId="0" borderId="4" xfId="0" applyNumberFormat="1" applyFont="1" applyBorder="1"/>
    <xf numFmtId="3" fontId="7" fillId="0" borderId="0" xfId="0" applyNumberFormat="1" applyFont="1" applyFill="1" applyBorder="1"/>
    <xf numFmtId="1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/>
    <xf numFmtId="0" fontId="9" fillId="0" borderId="1" xfId="0" applyFont="1" applyBorder="1"/>
    <xf numFmtId="165" fontId="9" fillId="0" borderId="8" xfId="2" applyNumberFormat="1" applyFont="1" applyBorder="1"/>
    <xf numFmtId="9" fontId="9" fillId="0" borderId="8" xfId="2" applyFont="1" applyBorder="1"/>
    <xf numFmtId="0" fontId="8" fillId="3" borderId="5" xfId="0" applyFont="1" applyFill="1" applyBorder="1"/>
    <xf numFmtId="165" fontId="8" fillId="3" borderId="7" xfId="2" applyNumberFormat="1" applyFont="1" applyFill="1" applyBorder="1"/>
    <xf numFmtId="9" fontId="8" fillId="3" borderId="7" xfId="2" applyFont="1" applyFill="1" applyBorder="1"/>
    <xf numFmtId="0" fontId="9" fillId="0" borderId="10" xfId="0" applyFont="1" applyBorder="1"/>
    <xf numFmtId="165" fontId="9" fillId="0" borderId="9" xfId="2" applyNumberFormat="1" applyFont="1" applyBorder="1"/>
    <xf numFmtId="9" fontId="9" fillId="0" borderId="9" xfId="2" applyFont="1" applyBorder="1"/>
    <xf numFmtId="0" fontId="9" fillId="0" borderId="5" xfId="0" applyFont="1" applyBorder="1" applyAlignment="1">
      <alignment wrapText="1"/>
    </xf>
    <xf numFmtId="3" fontId="9" fillId="0" borderId="0" xfId="0" applyNumberFormat="1" applyFont="1"/>
    <xf numFmtId="0" fontId="10" fillId="0" borderId="12" xfId="0" applyFont="1" applyBorder="1"/>
    <xf numFmtId="165" fontId="8" fillId="3" borderId="4" xfId="2" applyNumberFormat="1" applyFont="1" applyFill="1" applyBorder="1"/>
    <xf numFmtId="9" fontId="8" fillId="3" borderId="4" xfId="2" applyFont="1" applyFill="1" applyBorder="1"/>
    <xf numFmtId="3" fontId="0" fillId="0" borderId="0" xfId="0" applyNumberFormat="1"/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selection activeCell="K5" sqref="K5"/>
    </sheetView>
  </sheetViews>
  <sheetFormatPr baseColWidth="10" defaultRowHeight="15" x14ac:dyDescent="0.25"/>
  <cols>
    <col min="1" max="1" width="22.7109375" customWidth="1"/>
    <col min="2" max="2" width="12" customWidth="1"/>
    <col min="4" max="4" width="12.28515625" customWidth="1"/>
    <col min="5" max="5" width="9.5703125" customWidth="1"/>
    <col min="6" max="6" width="12.85546875" customWidth="1"/>
    <col min="7" max="7" width="14.85546875" customWidth="1"/>
    <col min="8" max="8" width="20.140625" customWidth="1"/>
    <col min="9" max="9" width="9.7109375" customWidth="1"/>
    <col min="10" max="10" width="12.140625" customWidth="1"/>
    <col min="12" max="12" width="9.7109375" customWidth="1"/>
  </cols>
  <sheetData>
    <row r="1" spans="1:8" ht="25.5" customHeight="1" x14ac:dyDescent="0.45">
      <c r="A1" s="75" t="s">
        <v>0</v>
      </c>
      <c r="B1" s="75"/>
      <c r="C1" s="75"/>
      <c r="D1" s="75"/>
      <c r="E1" s="75"/>
      <c r="F1" s="75"/>
      <c r="G1" s="75"/>
      <c r="H1" s="1"/>
    </row>
    <row r="2" spans="1:8" ht="21.75" customHeight="1" x14ac:dyDescent="0.35">
      <c r="A2" s="62" t="s">
        <v>1</v>
      </c>
      <c r="B2" s="62"/>
      <c r="C2" s="62"/>
      <c r="D2" s="62"/>
      <c r="E2" s="62"/>
      <c r="F2" s="62"/>
      <c r="G2" s="62"/>
    </row>
    <row r="3" spans="1:8" ht="15" customHeight="1" x14ac:dyDescent="0.25">
      <c r="A3" s="63" t="s">
        <v>2</v>
      </c>
      <c r="B3" s="63"/>
      <c r="C3" s="63"/>
      <c r="D3" s="63"/>
      <c r="E3" s="63"/>
      <c r="F3" s="63"/>
      <c r="G3" s="63"/>
    </row>
    <row r="4" spans="1:8" ht="25.5" customHeight="1" x14ac:dyDescent="0.25">
      <c r="A4" s="76" t="s">
        <v>3</v>
      </c>
      <c r="B4" s="77"/>
      <c r="C4" s="77"/>
      <c r="D4" s="77"/>
      <c r="E4" s="77"/>
      <c r="F4" s="77"/>
      <c r="G4" s="78"/>
    </row>
    <row r="5" spans="1:8" ht="29.25" customHeight="1" x14ac:dyDescent="0.25">
      <c r="A5" s="2" t="s">
        <v>4</v>
      </c>
      <c r="B5" s="2" t="s">
        <v>5</v>
      </c>
      <c r="C5" s="2" t="s">
        <v>6</v>
      </c>
      <c r="D5" s="2" t="s">
        <v>7</v>
      </c>
      <c r="E5" s="2" t="s">
        <v>6</v>
      </c>
      <c r="F5" s="3" t="s">
        <v>8</v>
      </c>
      <c r="G5" s="3" t="s">
        <v>9</v>
      </c>
    </row>
    <row r="6" spans="1:8" x14ac:dyDescent="0.25">
      <c r="A6" s="4" t="s">
        <v>10</v>
      </c>
      <c r="B6" s="5">
        <v>2193462</v>
      </c>
      <c r="C6" s="6">
        <f t="shared" ref="C6:C8" si="0">B6/G6</f>
        <v>0.65757724380574589</v>
      </c>
      <c r="D6" s="7">
        <v>1142210</v>
      </c>
      <c r="E6" s="6">
        <f t="shared" ref="E6:E8" si="1">D6/G6</f>
        <v>0.34242275619425411</v>
      </c>
      <c r="F6" s="8">
        <f t="shared" ref="F6:F8" si="2">D6/B6</f>
        <v>0.52073389007878867</v>
      </c>
      <c r="G6" s="7">
        <f t="shared" ref="G6:G8" si="3">B6+D6</f>
        <v>3335672</v>
      </c>
    </row>
    <row r="7" spans="1:8" x14ac:dyDescent="0.25">
      <c r="A7" s="4" t="s">
        <v>11</v>
      </c>
      <c r="B7" s="9">
        <v>2178327</v>
      </c>
      <c r="C7" s="6">
        <f t="shared" si="0"/>
        <v>0.65833336103680706</v>
      </c>
      <c r="D7" s="9">
        <v>1130524</v>
      </c>
      <c r="E7" s="6">
        <f t="shared" si="1"/>
        <v>0.34166663896319294</v>
      </c>
      <c r="F7" s="8">
        <f t="shared" si="2"/>
        <v>0.51898727785130516</v>
      </c>
      <c r="G7" s="7">
        <f t="shared" si="3"/>
        <v>3308851</v>
      </c>
    </row>
    <row r="8" spans="1:8" x14ac:dyDescent="0.25">
      <c r="A8" s="4" t="s">
        <v>12</v>
      </c>
      <c r="B8" s="9">
        <v>2180396</v>
      </c>
      <c r="C8" s="6">
        <f t="shared" si="0"/>
        <v>0.65941362766469647</v>
      </c>
      <c r="D8" s="9">
        <v>1126172</v>
      </c>
      <c r="E8" s="6">
        <f t="shared" si="1"/>
        <v>0.34058637233530353</v>
      </c>
      <c r="F8" s="8">
        <f t="shared" si="2"/>
        <v>0.51649883782578943</v>
      </c>
      <c r="G8" s="7">
        <f t="shared" si="3"/>
        <v>3306568</v>
      </c>
      <c r="H8" s="10"/>
    </row>
    <row r="9" spans="1:8" ht="29.25" customHeight="1" x14ac:dyDescent="0.25">
      <c r="A9" s="59" t="s">
        <v>13</v>
      </c>
      <c r="B9" s="60"/>
      <c r="C9" s="60"/>
      <c r="D9" s="60"/>
      <c r="E9" s="60"/>
      <c r="F9" s="60"/>
      <c r="G9" s="61"/>
      <c r="H9" s="11"/>
    </row>
    <row r="10" spans="1:8" ht="16.5" customHeight="1" x14ac:dyDescent="0.25">
      <c r="A10" s="12"/>
      <c r="B10" s="13"/>
      <c r="C10" s="12"/>
      <c r="D10" s="13"/>
      <c r="E10" s="12"/>
      <c r="F10" s="12"/>
      <c r="G10" s="14"/>
    </row>
    <row r="11" spans="1:8" ht="16.5" customHeight="1" x14ac:dyDescent="0.25">
      <c r="A11" s="12"/>
      <c r="B11" s="13"/>
      <c r="C11" s="12"/>
      <c r="D11" s="13"/>
      <c r="E11" s="12"/>
      <c r="F11" s="12"/>
      <c r="G11" s="14"/>
    </row>
    <row r="12" spans="1:8" ht="16.5" customHeight="1" x14ac:dyDescent="0.25">
      <c r="A12" s="12"/>
      <c r="B12" s="13"/>
      <c r="C12" s="12"/>
      <c r="D12" s="13"/>
      <c r="E12" s="12"/>
      <c r="F12" s="12"/>
      <c r="G12" s="14"/>
    </row>
    <row r="13" spans="1:8" ht="21" x14ac:dyDescent="0.35">
      <c r="A13" s="62" t="s">
        <v>14</v>
      </c>
      <c r="B13" s="62"/>
      <c r="C13" s="62"/>
      <c r="D13" s="62"/>
      <c r="E13" s="62"/>
      <c r="F13" s="62"/>
      <c r="G13" s="62"/>
    </row>
    <row r="14" spans="1:8" ht="15" customHeight="1" x14ac:dyDescent="0.25">
      <c r="A14" s="63" t="s">
        <v>15</v>
      </c>
      <c r="B14" s="63"/>
      <c r="C14" s="63"/>
      <c r="D14" s="63"/>
      <c r="E14" s="63"/>
      <c r="F14" s="63"/>
      <c r="G14" s="63"/>
    </row>
    <row r="15" spans="1:8" ht="23.25" customHeight="1" x14ac:dyDescent="0.25">
      <c r="A15" s="70" t="s">
        <v>16</v>
      </c>
      <c r="B15" s="71"/>
      <c r="C15" s="71"/>
      <c r="D15" s="71"/>
      <c r="E15" s="71"/>
      <c r="F15" s="71"/>
      <c r="G15" s="72"/>
    </row>
    <row r="16" spans="1:8" x14ac:dyDescent="0.25">
      <c r="A16" s="73" t="s">
        <v>17</v>
      </c>
      <c r="B16" s="73" t="s">
        <v>18</v>
      </c>
      <c r="C16" s="74" t="s">
        <v>19</v>
      </c>
      <c r="D16" s="73" t="s">
        <v>20</v>
      </c>
      <c r="E16" s="73"/>
      <c r="F16" s="73"/>
      <c r="G16" s="73"/>
    </row>
    <row r="17" spans="1:9" x14ac:dyDescent="0.25">
      <c r="A17" s="73"/>
      <c r="B17" s="73"/>
      <c r="C17" s="74"/>
      <c r="D17" s="15" t="s">
        <v>21</v>
      </c>
      <c r="E17" s="15" t="s">
        <v>22</v>
      </c>
      <c r="F17" s="15" t="s">
        <v>23</v>
      </c>
      <c r="G17" s="15" t="s">
        <v>24</v>
      </c>
    </row>
    <row r="18" spans="1:9" x14ac:dyDescent="0.25">
      <c r="A18" s="16" t="s">
        <v>25</v>
      </c>
      <c r="B18" s="9">
        <f>+D18+F18</f>
        <v>23026</v>
      </c>
      <c r="C18" s="17">
        <f>B18/B38</f>
        <v>6.9637158528117376E-3</v>
      </c>
      <c r="D18" s="9">
        <v>11203</v>
      </c>
      <c r="E18" s="17">
        <f>D18/B18</f>
        <v>0.48653695822114129</v>
      </c>
      <c r="F18" s="9">
        <v>11823</v>
      </c>
      <c r="G18" s="17">
        <f>F18/B18</f>
        <v>0.51346304177885871</v>
      </c>
    </row>
    <row r="19" spans="1:9" x14ac:dyDescent="0.25">
      <c r="A19" s="16" t="s">
        <v>26</v>
      </c>
      <c r="B19" s="9">
        <f t="shared" ref="B19:B36" si="4">+D19+F19</f>
        <v>67937</v>
      </c>
      <c r="C19" s="17">
        <f>B19/B38</f>
        <v>2.0546076778097409E-2</v>
      </c>
      <c r="D19" s="9">
        <v>33048</v>
      </c>
      <c r="E19" s="17">
        <f t="shared" ref="E19:E36" si="5">D19/B19</f>
        <v>0.48645068224973137</v>
      </c>
      <c r="F19" s="9">
        <v>34889</v>
      </c>
      <c r="G19" s="17">
        <f t="shared" ref="G19:G36" si="6">F19/B19</f>
        <v>0.51354931775026869</v>
      </c>
    </row>
    <row r="20" spans="1:9" x14ac:dyDescent="0.25">
      <c r="A20" s="16" t="s">
        <v>27</v>
      </c>
      <c r="B20" s="9">
        <f t="shared" si="4"/>
        <v>164602</v>
      </c>
      <c r="C20" s="17">
        <f>B20/B38</f>
        <v>4.9780316025558824E-2</v>
      </c>
      <c r="D20" s="9">
        <v>80369</v>
      </c>
      <c r="E20" s="17">
        <f t="shared" si="5"/>
        <v>0.4882625970522837</v>
      </c>
      <c r="F20" s="9">
        <v>84233</v>
      </c>
      <c r="G20" s="17">
        <f t="shared" si="6"/>
        <v>0.5117374029477163</v>
      </c>
    </row>
    <row r="21" spans="1:9" x14ac:dyDescent="0.25">
      <c r="A21" s="16" t="s">
        <v>28</v>
      </c>
      <c r="B21" s="9">
        <f t="shared" si="4"/>
        <v>233441</v>
      </c>
      <c r="C21" s="17">
        <f>B21/B38</f>
        <v>7.059918320143424E-2</v>
      </c>
      <c r="D21" s="9">
        <v>114139</v>
      </c>
      <c r="E21" s="17">
        <f t="shared" si="5"/>
        <v>0.48894153126485923</v>
      </c>
      <c r="F21" s="9">
        <v>119302</v>
      </c>
      <c r="G21" s="17">
        <f t="shared" si="6"/>
        <v>0.51105846873514083</v>
      </c>
    </row>
    <row r="22" spans="1:9" x14ac:dyDescent="0.25">
      <c r="A22" s="16" t="s">
        <v>29</v>
      </c>
      <c r="B22" s="9">
        <f t="shared" si="4"/>
        <v>239186</v>
      </c>
      <c r="C22" s="17">
        <f>B22/B38</f>
        <v>7.2336634238279685E-2</v>
      </c>
      <c r="D22" s="9">
        <v>122235</v>
      </c>
      <c r="E22" s="17">
        <f t="shared" si="5"/>
        <v>0.51104579699480734</v>
      </c>
      <c r="F22" s="9">
        <v>116951</v>
      </c>
      <c r="G22" s="17">
        <f t="shared" si="6"/>
        <v>0.4889542030051926</v>
      </c>
    </row>
    <row r="23" spans="1:9" x14ac:dyDescent="0.25">
      <c r="A23" s="16" t="s">
        <v>30</v>
      </c>
      <c r="B23" s="9">
        <f t="shared" si="4"/>
        <v>187190</v>
      </c>
      <c r="C23" s="17">
        <f>B23/B38</f>
        <v>5.6611568248407414E-2</v>
      </c>
      <c r="D23" s="9">
        <v>113713</v>
      </c>
      <c r="E23" s="17">
        <f t="shared" si="5"/>
        <v>0.60747368983385863</v>
      </c>
      <c r="F23" s="9">
        <v>73477</v>
      </c>
      <c r="G23" s="17">
        <f t="shared" si="6"/>
        <v>0.39252631016614137</v>
      </c>
    </row>
    <row r="24" spans="1:9" x14ac:dyDescent="0.25">
      <c r="A24" s="16" t="s">
        <v>31</v>
      </c>
      <c r="B24" s="9">
        <f t="shared" si="4"/>
        <v>276008</v>
      </c>
      <c r="C24" s="17">
        <f>B24/B38</f>
        <v>8.3472652006551809E-2</v>
      </c>
      <c r="D24" s="9">
        <v>154466</v>
      </c>
      <c r="E24" s="17">
        <f t="shared" si="5"/>
        <v>0.55964319874786239</v>
      </c>
      <c r="F24" s="9">
        <v>121542</v>
      </c>
      <c r="G24" s="17">
        <f t="shared" si="6"/>
        <v>0.44035680125213761</v>
      </c>
    </row>
    <row r="25" spans="1:9" x14ac:dyDescent="0.25">
      <c r="A25" s="16" t="s">
        <v>32</v>
      </c>
      <c r="B25" s="9">
        <f t="shared" si="4"/>
        <v>251175</v>
      </c>
      <c r="C25" s="17">
        <f>B25/B38</f>
        <v>7.5962448073047348E-2</v>
      </c>
      <c r="D25" s="9">
        <v>136711</v>
      </c>
      <c r="E25" s="17">
        <f t="shared" si="5"/>
        <v>0.54428585647456951</v>
      </c>
      <c r="F25" s="9">
        <v>114464</v>
      </c>
      <c r="G25" s="17">
        <f t="shared" si="6"/>
        <v>0.45571414352543049</v>
      </c>
    </row>
    <row r="26" spans="1:9" x14ac:dyDescent="0.25">
      <c r="A26" s="16" t="s">
        <v>33</v>
      </c>
      <c r="B26" s="9">
        <f t="shared" si="4"/>
        <v>261387</v>
      </c>
      <c r="C26" s="17">
        <f>B26/B38</f>
        <v>7.9050846678489606E-2</v>
      </c>
      <c r="D26" s="9">
        <v>140748</v>
      </c>
      <c r="E26" s="17">
        <f t="shared" si="5"/>
        <v>0.53846595278265563</v>
      </c>
      <c r="F26" s="9">
        <v>120639</v>
      </c>
      <c r="G26" s="17">
        <f t="shared" si="6"/>
        <v>0.46153404721734442</v>
      </c>
      <c r="H26" s="18"/>
      <c r="I26" s="19"/>
    </row>
    <row r="27" spans="1:9" x14ac:dyDescent="0.25">
      <c r="A27" s="16" t="s">
        <v>34</v>
      </c>
      <c r="B27" s="9">
        <f t="shared" si="4"/>
        <v>263624</v>
      </c>
      <c r="C27" s="17">
        <f>B27/B38</f>
        <v>7.9727378962114195E-2</v>
      </c>
      <c r="D27" s="9">
        <v>140748</v>
      </c>
      <c r="E27" s="17">
        <f t="shared" si="5"/>
        <v>0.5338967620550481</v>
      </c>
      <c r="F27" s="9">
        <v>122876</v>
      </c>
      <c r="G27" s="17">
        <f t="shared" si="6"/>
        <v>0.4661032379449519</v>
      </c>
    </row>
    <row r="28" spans="1:9" x14ac:dyDescent="0.25">
      <c r="A28" s="16" t="s">
        <v>35</v>
      </c>
      <c r="B28" s="9">
        <f t="shared" si="4"/>
        <v>259804</v>
      </c>
      <c r="C28" s="17">
        <f>B28/B38</f>
        <v>7.8572102554673007E-2</v>
      </c>
      <c r="D28" s="9">
        <v>136557</v>
      </c>
      <c r="E28" s="17">
        <f t="shared" si="5"/>
        <v>0.52561546396514292</v>
      </c>
      <c r="F28" s="9">
        <v>123247</v>
      </c>
      <c r="G28" s="17">
        <f t="shared" si="6"/>
        <v>0.47438453603485703</v>
      </c>
    </row>
    <row r="29" spans="1:9" x14ac:dyDescent="0.25">
      <c r="A29" s="16" t="s">
        <v>36</v>
      </c>
      <c r="B29" s="9">
        <f t="shared" si="4"/>
        <v>240554</v>
      </c>
      <c r="C29" s="17">
        <f>B29/B38</f>
        <v>7.2750356260630353E-2</v>
      </c>
      <c r="D29" s="9">
        <v>125799</v>
      </c>
      <c r="E29" s="17">
        <f t="shared" si="5"/>
        <v>0.52295534474587824</v>
      </c>
      <c r="F29" s="9">
        <v>114755</v>
      </c>
      <c r="G29" s="17">
        <f t="shared" si="6"/>
        <v>0.47704465525412176</v>
      </c>
    </row>
    <row r="30" spans="1:9" x14ac:dyDescent="0.25">
      <c r="A30" s="16" t="s">
        <v>37</v>
      </c>
      <c r="B30" s="9">
        <f t="shared" si="4"/>
        <v>197621</v>
      </c>
      <c r="C30" s="17">
        <f>B30/B38</f>
        <v>5.9766198668831247E-2</v>
      </c>
      <c r="D30" s="9">
        <v>103620</v>
      </c>
      <c r="E30" s="17">
        <f t="shared" si="5"/>
        <v>0.52433698847794519</v>
      </c>
      <c r="F30" s="9">
        <v>94001</v>
      </c>
      <c r="G30" s="17">
        <f t="shared" si="6"/>
        <v>0.47566301152205487</v>
      </c>
    </row>
    <row r="31" spans="1:9" x14ac:dyDescent="0.25">
      <c r="A31" s="16" t="s">
        <v>38</v>
      </c>
      <c r="B31" s="9">
        <f t="shared" si="4"/>
        <v>172270</v>
      </c>
      <c r="C31" s="17">
        <f>B31/B38</f>
        <v>5.2099336835050726E-2</v>
      </c>
      <c r="D31" s="9">
        <v>91096</v>
      </c>
      <c r="E31" s="17">
        <f t="shared" si="5"/>
        <v>0.52879781737969467</v>
      </c>
      <c r="F31" s="9">
        <v>81174</v>
      </c>
      <c r="G31" s="17">
        <f t="shared" si="6"/>
        <v>0.47120218262030533</v>
      </c>
    </row>
    <row r="32" spans="1:9" x14ac:dyDescent="0.25">
      <c r="A32" s="16" t="s">
        <v>39</v>
      </c>
      <c r="B32" s="9">
        <f t="shared" si="4"/>
        <v>142222</v>
      </c>
      <c r="C32" s="17">
        <f>B32/B38</f>
        <v>4.3011968905523792E-2</v>
      </c>
      <c r="D32" s="9">
        <v>76157</v>
      </c>
      <c r="E32" s="17">
        <f t="shared" si="5"/>
        <v>0.53547974293709832</v>
      </c>
      <c r="F32" s="9">
        <v>66065</v>
      </c>
      <c r="G32" s="17">
        <f t="shared" si="6"/>
        <v>0.46452025706290168</v>
      </c>
    </row>
    <row r="33" spans="1:12" x14ac:dyDescent="0.25">
      <c r="A33" s="16" t="s">
        <v>40</v>
      </c>
      <c r="B33" s="9">
        <f t="shared" si="4"/>
        <v>107689</v>
      </c>
      <c r="C33" s="17">
        <f>B33/B38</f>
        <v>3.2568209696579656E-2</v>
      </c>
      <c r="D33" s="9">
        <v>57024</v>
      </c>
      <c r="E33" s="17">
        <f t="shared" si="5"/>
        <v>0.52952483540565887</v>
      </c>
      <c r="F33" s="9">
        <v>50665</v>
      </c>
      <c r="G33" s="17">
        <f t="shared" si="6"/>
        <v>0.47047516459434113</v>
      </c>
    </row>
    <row r="34" spans="1:12" x14ac:dyDescent="0.25">
      <c r="A34" s="16" t="s">
        <v>41</v>
      </c>
      <c r="B34" s="9">
        <f t="shared" si="4"/>
        <v>83211</v>
      </c>
      <c r="C34" s="17">
        <f>B34/B38</f>
        <v>2.5165367837588701E-2</v>
      </c>
      <c r="D34" s="9">
        <v>44973</v>
      </c>
      <c r="E34" s="17">
        <f t="shared" si="5"/>
        <v>0.54046940909254781</v>
      </c>
      <c r="F34" s="9">
        <v>38238</v>
      </c>
      <c r="G34" s="17">
        <f t="shared" si="6"/>
        <v>0.45953059090745213</v>
      </c>
    </row>
    <row r="35" spans="1:12" x14ac:dyDescent="0.25">
      <c r="A35" s="16" t="s">
        <v>42</v>
      </c>
      <c r="B35" s="9">
        <f t="shared" si="4"/>
        <v>61116</v>
      </c>
      <c r="C35" s="17">
        <f>B35/B38</f>
        <v>1.8483212805543391E-2</v>
      </c>
      <c r="D35" s="9">
        <v>34665</v>
      </c>
      <c r="E35" s="17">
        <f t="shared" si="5"/>
        <v>0.56720007853917143</v>
      </c>
      <c r="F35" s="9">
        <v>26451</v>
      </c>
      <c r="G35" s="17">
        <f t="shared" si="6"/>
        <v>0.43279992146082857</v>
      </c>
    </row>
    <row r="36" spans="1:12" x14ac:dyDescent="0.25">
      <c r="A36" s="16" t="s">
        <v>43</v>
      </c>
      <c r="B36" s="9">
        <f t="shared" si="4"/>
        <v>74451</v>
      </c>
      <c r="C36" s="17">
        <f>B36/B38</f>
        <v>2.2516095238325661E-2</v>
      </c>
      <c r="D36" s="9">
        <v>40295</v>
      </c>
      <c r="E36" s="17">
        <f t="shared" si="5"/>
        <v>0.54122845898644745</v>
      </c>
      <c r="F36" s="9">
        <v>34156</v>
      </c>
      <c r="G36" s="17">
        <f t="shared" si="6"/>
        <v>0.45877154101355255</v>
      </c>
    </row>
    <row r="37" spans="1:12" ht="19.5" customHeight="1" x14ac:dyDescent="0.25">
      <c r="A37" s="20" t="s">
        <v>44</v>
      </c>
      <c r="B37" s="9">
        <f>+D37+F37</f>
        <v>54</v>
      </c>
      <c r="C37" s="17">
        <f>B37/B38</f>
        <v>1.6331132461210535E-5</v>
      </c>
      <c r="D37" s="9">
        <v>24</v>
      </c>
      <c r="E37" s="17">
        <f>D37/B37</f>
        <v>0.44444444444444442</v>
      </c>
      <c r="F37" s="9">
        <v>30</v>
      </c>
      <c r="G37" s="17">
        <f>F37/B37</f>
        <v>0.55555555555555558</v>
      </c>
    </row>
    <row r="38" spans="1:12" ht="19.5" customHeight="1" x14ac:dyDescent="0.25">
      <c r="A38" s="21" t="s">
        <v>45</v>
      </c>
      <c r="B38" s="22">
        <f>SUM(B18:B37)</f>
        <v>3306568</v>
      </c>
      <c r="C38" s="23">
        <f>SUM(C18:C36)</f>
        <v>0.99998366886753909</v>
      </c>
      <c r="D38" s="22">
        <f>SUM(D18:D37)</f>
        <v>1757590</v>
      </c>
      <c r="E38" s="24">
        <f>D38/B38</f>
        <v>0.53154509449072274</v>
      </c>
      <c r="F38" s="22">
        <f>SUM(F18:F37)</f>
        <v>1548978</v>
      </c>
      <c r="G38" s="24">
        <f>F38/B38</f>
        <v>0.46845490550927732</v>
      </c>
    </row>
    <row r="39" spans="1:12" ht="18" customHeight="1" x14ac:dyDescent="0.25">
      <c r="A39" s="59" t="s">
        <v>13</v>
      </c>
      <c r="B39" s="60"/>
      <c r="C39" s="60"/>
      <c r="D39" s="60"/>
      <c r="E39" s="60"/>
      <c r="F39" s="60"/>
      <c r="G39" s="61"/>
    </row>
    <row r="40" spans="1:12" ht="18" customHeight="1" x14ac:dyDescent="0.25">
      <c r="A40" s="25"/>
      <c r="B40" s="25"/>
      <c r="C40" s="25"/>
      <c r="D40" s="25"/>
      <c r="E40" s="25"/>
      <c r="F40" s="25"/>
      <c r="G40" s="25"/>
    </row>
    <row r="41" spans="1:12" ht="18" customHeight="1" x14ac:dyDescent="0.25">
      <c r="A41" s="25"/>
      <c r="B41" s="25"/>
      <c r="C41" s="25"/>
      <c r="D41" s="25"/>
      <c r="E41" s="25"/>
      <c r="F41" s="25"/>
      <c r="G41" s="25"/>
    </row>
    <row r="42" spans="1:12" x14ac:dyDescent="0.25">
      <c r="A42" s="25"/>
      <c r="B42" s="25"/>
      <c r="C42" s="25"/>
      <c r="D42" s="25"/>
      <c r="E42" s="25"/>
      <c r="F42" s="25"/>
      <c r="G42" s="25"/>
    </row>
    <row r="43" spans="1:12" ht="16.5" customHeight="1" x14ac:dyDescent="0.35">
      <c r="A43" s="62" t="s">
        <v>46</v>
      </c>
      <c r="B43" s="62"/>
      <c r="C43" s="62"/>
      <c r="D43" s="62"/>
      <c r="E43" s="62"/>
      <c r="F43" s="62"/>
      <c r="G43" s="62"/>
    </row>
    <row r="44" spans="1:12" s="27" customFormat="1" ht="28.5" customHeight="1" x14ac:dyDescent="0.2">
      <c r="A44" s="63" t="s">
        <v>47</v>
      </c>
      <c r="B44" s="63"/>
      <c r="C44" s="63"/>
      <c r="D44" s="63"/>
      <c r="E44" s="63"/>
      <c r="F44" s="63"/>
      <c r="G44" s="63"/>
      <c r="H44" s="26"/>
      <c r="I44" s="26"/>
      <c r="J44" s="26"/>
      <c r="K44" s="26"/>
      <c r="L44" s="26"/>
    </row>
    <row r="45" spans="1:12" s="27" customFormat="1" ht="29.25" customHeight="1" x14ac:dyDescent="0.2">
      <c r="A45" s="64" t="s">
        <v>48</v>
      </c>
      <c r="B45" s="65"/>
      <c r="C45" s="65"/>
      <c r="D45" s="65"/>
      <c r="E45" s="65"/>
      <c r="F45" s="65"/>
      <c r="G45" s="66"/>
      <c r="H45" s="26"/>
      <c r="I45" s="26"/>
      <c r="J45" s="26"/>
      <c r="K45" s="26"/>
      <c r="L45" s="26"/>
    </row>
    <row r="46" spans="1:12" s="27" customFormat="1" ht="27.75" customHeight="1" x14ac:dyDescent="0.2">
      <c r="A46" s="67" t="s">
        <v>49</v>
      </c>
      <c r="B46" s="67" t="s">
        <v>50</v>
      </c>
      <c r="C46" s="67"/>
      <c r="D46" s="67"/>
      <c r="E46" s="67"/>
      <c r="F46" s="67"/>
      <c r="G46" s="68" t="s">
        <v>45</v>
      </c>
      <c r="H46" s="26"/>
      <c r="I46" s="26"/>
      <c r="J46" s="26"/>
      <c r="K46" s="26"/>
      <c r="L46" s="26"/>
    </row>
    <row r="47" spans="1:12" s="27" customFormat="1" ht="25.5" x14ac:dyDescent="0.2">
      <c r="A47" s="67"/>
      <c r="B47" s="2" t="s">
        <v>5</v>
      </c>
      <c r="C47" s="2" t="s">
        <v>6</v>
      </c>
      <c r="D47" s="2" t="s">
        <v>7</v>
      </c>
      <c r="E47" s="2" t="s">
        <v>6</v>
      </c>
      <c r="F47" s="3" t="s">
        <v>51</v>
      </c>
      <c r="G47" s="69"/>
      <c r="H47" s="28"/>
      <c r="I47" s="29"/>
      <c r="J47" s="28"/>
      <c r="K47" s="26"/>
      <c r="L47" s="26"/>
    </row>
    <row r="48" spans="1:12" s="27" customFormat="1" ht="12.95" customHeight="1" x14ac:dyDescent="0.2">
      <c r="A48" s="30" t="s">
        <v>52</v>
      </c>
      <c r="B48" s="7">
        <v>1</v>
      </c>
      <c r="C48" s="7"/>
      <c r="D48" s="7"/>
      <c r="E48" s="7"/>
      <c r="F48" s="7"/>
      <c r="G48" s="7">
        <f>+B48+D48</f>
        <v>1</v>
      </c>
      <c r="H48" s="31"/>
      <c r="I48" s="32"/>
      <c r="J48" s="28"/>
      <c r="K48" s="26"/>
      <c r="L48" s="26"/>
    </row>
    <row r="49" spans="1:12" s="27" customFormat="1" ht="12.95" customHeight="1" x14ac:dyDescent="0.2">
      <c r="A49" s="33" t="s">
        <v>53</v>
      </c>
      <c r="B49" s="34">
        <v>796629</v>
      </c>
      <c r="C49" s="35">
        <f>B49/G49</f>
        <v>0.66603710643079472</v>
      </c>
      <c r="D49" s="34">
        <v>399444</v>
      </c>
      <c r="E49" s="36">
        <f>D49/G49</f>
        <v>0.33396289356920522</v>
      </c>
      <c r="F49" s="37">
        <f>D49/B49</f>
        <v>0.50141784946317547</v>
      </c>
      <c r="G49" s="34">
        <f>G50+G51+G52</f>
        <v>1196073</v>
      </c>
      <c r="H49" s="31"/>
      <c r="I49" s="29"/>
      <c r="J49" s="28"/>
      <c r="K49" s="26"/>
      <c r="L49" s="26"/>
    </row>
    <row r="50" spans="1:12" s="27" customFormat="1" ht="12.95" customHeight="1" x14ac:dyDescent="0.2">
      <c r="A50" s="30" t="s">
        <v>54</v>
      </c>
      <c r="B50" s="7">
        <v>259174</v>
      </c>
      <c r="C50" s="38">
        <f t="shared" ref="C50:C90" si="7">B50/G50</f>
        <v>0.73738327861203257</v>
      </c>
      <c r="D50" s="7">
        <v>92304</v>
      </c>
      <c r="E50" s="6">
        <f t="shared" ref="E50:E90" si="8">D50/G50</f>
        <v>0.26261672138796738</v>
      </c>
      <c r="F50" s="39">
        <f>D50/B50</f>
        <v>0.35614683571654565</v>
      </c>
      <c r="G50" s="7">
        <f>B50+D50</f>
        <v>351478</v>
      </c>
      <c r="H50" s="31"/>
      <c r="I50" s="40"/>
      <c r="J50" s="28"/>
      <c r="K50" s="26"/>
      <c r="L50" s="26"/>
    </row>
    <row r="51" spans="1:12" s="43" customFormat="1" ht="12.95" customHeight="1" x14ac:dyDescent="0.2">
      <c r="A51" s="30" t="s">
        <v>55</v>
      </c>
      <c r="B51" s="7">
        <v>64417</v>
      </c>
      <c r="C51" s="38">
        <f t="shared" si="7"/>
        <v>0.57307948934655928</v>
      </c>
      <c r="D51" s="7">
        <v>47988</v>
      </c>
      <c r="E51" s="6">
        <f t="shared" si="8"/>
        <v>0.42692051065344067</v>
      </c>
      <c r="F51" s="39">
        <f t="shared" ref="F51:F52" si="9">D51/B51</f>
        <v>0.74495862893335607</v>
      </c>
      <c r="G51" s="7">
        <f t="shared" ref="G51:G52" si="10">B51+D51</f>
        <v>112405</v>
      </c>
      <c r="H51" s="41"/>
      <c r="I51" s="32"/>
      <c r="J51" s="28"/>
      <c r="K51" s="42"/>
      <c r="L51" s="42"/>
    </row>
    <row r="52" spans="1:12" s="27" customFormat="1" ht="12.95" customHeight="1" x14ac:dyDescent="0.2">
      <c r="A52" s="44" t="s">
        <v>56</v>
      </c>
      <c r="B52" s="7">
        <v>473038</v>
      </c>
      <c r="C52" s="45">
        <f t="shared" si="7"/>
        <v>0.6460590830248979</v>
      </c>
      <c r="D52" s="7">
        <v>259152</v>
      </c>
      <c r="E52" s="46">
        <f t="shared" si="8"/>
        <v>0.3539409169751021</v>
      </c>
      <c r="F52" s="39">
        <f t="shared" si="9"/>
        <v>0.54784605042301038</v>
      </c>
      <c r="G52" s="7">
        <f t="shared" si="10"/>
        <v>732190</v>
      </c>
      <c r="H52" s="31"/>
      <c r="I52" s="32"/>
      <c r="J52" s="28"/>
      <c r="K52" s="26"/>
      <c r="L52" s="26"/>
    </row>
    <row r="53" spans="1:12" s="27" customFormat="1" ht="12.95" customHeight="1" x14ac:dyDescent="0.2">
      <c r="A53" s="47" t="s">
        <v>57</v>
      </c>
      <c r="B53" s="34">
        <v>212202</v>
      </c>
      <c r="C53" s="48">
        <f t="shared" si="7"/>
        <v>0.62393634850721258</v>
      </c>
      <c r="D53" s="34">
        <v>127900</v>
      </c>
      <c r="E53" s="49">
        <f t="shared" si="8"/>
        <v>0.37606365149278748</v>
      </c>
      <c r="F53" s="37">
        <f>D53/B53</f>
        <v>0.60272758974938978</v>
      </c>
      <c r="G53" s="34">
        <f>G54+G55+G56</f>
        <v>340102</v>
      </c>
      <c r="H53" s="31"/>
      <c r="I53" s="29"/>
      <c r="J53" s="28"/>
      <c r="K53" s="26"/>
      <c r="L53" s="26"/>
    </row>
    <row r="54" spans="1:12" s="27" customFormat="1" ht="12.95" customHeight="1" x14ac:dyDescent="0.2">
      <c r="A54" s="50" t="s">
        <v>58</v>
      </c>
      <c r="B54" s="7">
        <v>46202</v>
      </c>
      <c r="C54" s="51">
        <f t="shared" si="7"/>
        <v>0.62250906102211023</v>
      </c>
      <c r="D54" s="7">
        <v>28017</v>
      </c>
      <c r="E54" s="52">
        <f t="shared" si="8"/>
        <v>0.37749093897788977</v>
      </c>
      <c r="F54" s="39">
        <f>D54/B54</f>
        <v>0.60640232024587681</v>
      </c>
      <c r="G54" s="7">
        <f>B54+D54</f>
        <v>74219</v>
      </c>
      <c r="H54" s="31"/>
      <c r="I54" s="40"/>
      <c r="J54" s="28"/>
      <c r="K54" s="26"/>
      <c r="L54" s="26"/>
    </row>
    <row r="55" spans="1:12" s="43" customFormat="1" ht="12.95" customHeight="1" x14ac:dyDescent="0.2">
      <c r="A55" s="30" t="s">
        <v>59</v>
      </c>
      <c r="B55" s="7">
        <v>146217</v>
      </c>
      <c r="C55" s="38">
        <f t="shared" si="7"/>
        <v>0.63343470576003325</v>
      </c>
      <c r="D55" s="7">
        <v>84615</v>
      </c>
      <c r="E55" s="6">
        <f t="shared" si="8"/>
        <v>0.36656529423996675</v>
      </c>
      <c r="F55" s="39">
        <f t="shared" ref="F55:F56" si="11">D55/B55</f>
        <v>0.57869467982519129</v>
      </c>
      <c r="G55" s="7">
        <f t="shared" ref="G55:G89" si="12">B55+D55</f>
        <v>230832</v>
      </c>
      <c r="H55" s="41"/>
      <c r="I55" s="32"/>
      <c r="J55" s="28"/>
      <c r="K55" s="42"/>
      <c r="L55" s="42"/>
    </row>
    <row r="56" spans="1:12" s="27" customFormat="1" ht="12.95" customHeight="1" x14ac:dyDescent="0.2">
      <c r="A56" s="30" t="s">
        <v>60</v>
      </c>
      <c r="B56" s="7">
        <v>19783</v>
      </c>
      <c r="C56" s="38">
        <f t="shared" si="7"/>
        <v>0.56440615103706027</v>
      </c>
      <c r="D56" s="7">
        <v>15268</v>
      </c>
      <c r="E56" s="6">
        <f t="shared" si="8"/>
        <v>0.43559384896293973</v>
      </c>
      <c r="F56" s="39">
        <f t="shared" si="11"/>
        <v>0.77177374513471164</v>
      </c>
      <c r="G56" s="7">
        <f t="shared" si="12"/>
        <v>35051</v>
      </c>
      <c r="H56" s="31"/>
      <c r="I56" s="26"/>
      <c r="J56" s="32"/>
      <c r="K56" s="26"/>
      <c r="L56" s="26"/>
    </row>
    <row r="57" spans="1:12" s="27" customFormat="1" ht="12.95" customHeight="1" x14ac:dyDescent="0.2">
      <c r="A57" s="47" t="s">
        <v>61</v>
      </c>
      <c r="B57" s="34">
        <v>298533</v>
      </c>
      <c r="C57" s="48">
        <f t="shared" si="7"/>
        <v>0.73259991460080787</v>
      </c>
      <c r="D57" s="34">
        <v>108965</v>
      </c>
      <c r="E57" s="49">
        <f t="shared" si="8"/>
        <v>0.26740008539919213</v>
      </c>
      <c r="F57" s="37">
        <f>D57/B57</f>
        <v>0.36500152411961156</v>
      </c>
      <c r="G57" s="34">
        <f>G58+G59+G60</f>
        <v>407498</v>
      </c>
      <c r="H57" s="26"/>
      <c r="I57" s="32"/>
      <c r="J57" s="26"/>
      <c r="K57" s="26"/>
      <c r="L57" s="26"/>
    </row>
    <row r="58" spans="1:12" s="27" customFormat="1" ht="12.95" customHeight="1" x14ac:dyDescent="0.2">
      <c r="A58" s="30" t="s">
        <v>62</v>
      </c>
      <c r="B58" s="7">
        <v>46418</v>
      </c>
      <c r="C58" s="38">
        <f t="shared" si="7"/>
        <v>0.687439835315374</v>
      </c>
      <c r="D58" s="7">
        <v>21105</v>
      </c>
      <c r="E58" s="6">
        <f t="shared" si="8"/>
        <v>0.312560164684626</v>
      </c>
      <c r="F58" s="39">
        <f>D58/B58</f>
        <v>0.45467275625834808</v>
      </c>
      <c r="G58" s="7">
        <f t="shared" si="12"/>
        <v>67523</v>
      </c>
      <c r="H58" s="26"/>
      <c r="I58" s="26"/>
      <c r="J58" s="26"/>
      <c r="K58" s="26"/>
      <c r="L58" s="26"/>
    </row>
    <row r="59" spans="1:12" s="43" customFormat="1" ht="12.95" customHeight="1" x14ac:dyDescent="0.2">
      <c r="A59" s="30" t="s">
        <v>63</v>
      </c>
      <c r="B59" s="7">
        <v>67854</v>
      </c>
      <c r="C59" s="38">
        <f t="shared" si="7"/>
        <v>0.70880601692259482</v>
      </c>
      <c r="D59" s="7">
        <v>27876</v>
      </c>
      <c r="E59" s="6">
        <f t="shared" si="8"/>
        <v>0.29119398307740518</v>
      </c>
      <c r="F59" s="39">
        <f t="shared" ref="F59:F60" si="13">D59/B59</f>
        <v>0.41082323812892385</v>
      </c>
      <c r="G59" s="7">
        <f t="shared" si="12"/>
        <v>95730</v>
      </c>
      <c r="H59" s="42"/>
      <c r="I59" s="42"/>
      <c r="J59" s="42"/>
      <c r="K59" s="42"/>
      <c r="L59" s="42"/>
    </row>
    <row r="60" spans="1:12" s="27" customFormat="1" ht="12.95" customHeight="1" x14ac:dyDescent="0.2">
      <c r="A60" s="53" t="s">
        <v>64</v>
      </c>
      <c r="B60" s="7">
        <v>184261</v>
      </c>
      <c r="C60" s="38">
        <f t="shared" si="7"/>
        <v>0.75441053041003914</v>
      </c>
      <c r="D60" s="7">
        <v>59984</v>
      </c>
      <c r="E60" s="6">
        <f t="shared" si="8"/>
        <v>0.24558946958996089</v>
      </c>
      <c r="F60" s="39">
        <f t="shared" si="13"/>
        <v>0.32553823109610824</v>
      </c>
      <c r="G60" s="7">
        <f t="shared" si="12"/>
        <v>244245</v>
      </c>
      <c r="H60" s="26"/>
      <c r="I60" s="26"/>
      <c r="J60" s="26"/>
      <c r="K60" s="26"/>
      <c r="L60" s="26"/>
    </row>
    <row r="61" spans="1:12" s="27" customFormat="1" ht="12.95" customHeight="1" x14ac:dyDescent="0.2">
      <c r="A61" s="47" t="s">
        <v>65</v>
      </c>
      <c r="B61" s="34">
        <v>185125</v>
      </c>
      <c r="C61" s="48">
        <f t="shared" si="7"/>
        <v>0.63955517016226826</v>
      </c>
      <c r="D61" s="34">
        <v>104334</v>
      </c>
      <c r="E61" s="49">
        <f t="shared" si="8"/>
        <v>0.36044482983773179</v>
      </c>
      <c r="F61" s="37">
        <f>D61/B61</f>
        <v>0.56358676569885213</v>
      </c>
      <c r="G61" s="34">
        <f>G62+G63+G64+G65</f>
        <v>289459</v>
      </c>
      <c r="H61" s="26"/>
      <c r="I61" s="26"/>
      <c r="J61" s="26"/>
      <c r="K61" s="26"/>
      <c r="L61" s="26"/>
    </row>
    <row r="62" spans="1:12" s="27" customFormat="1" ht="12.95" customHeight="1" x14ac:dyDescent="0.2">
      <c r="A62" s="30" t="s">
        <v>66</v>
      </c>
      <c r="B62" s="7">
        <v>96272</v>
      </c>
      <c r="C62" s="38">
        <f t="shared" si="7"/>
        <v>0.64804755077175769</v>
      </c>
      <c r="D62" s="7">
        <v>52285</v>
      </c>
      <c r="E62" s="6">
        <f t="shared" si="8"/>
        <v>0.35195244922824237</v>
      </c>
      <c r="F62" s="39">
        <f>D62/B62</f>
        <v>0.5430966428452717</v>
      </c>
      <c r="G62" s="7">
        <f t="shared" si="12"/>
        <v>148557</v>
      </c>
    </row>
    <row r="63" spans="1:12" s="27" customFormat="1" ht="12.95" customHeight="1" x14ac:dyDescent="0.2">
      <c r="A63" s="30" t="s">
        <v>67</v>
      </c>
      <c r="B63" s="7">
        <v>25980</v>
      </c>
      <c r="C63" s="38">
        <f t="shared" si="7"/>
        <v>0.63570519722031904</v>
      </c>
      <c r="D63" s="7">
        <v>14888</v>
      </c>
      <c r="E63" s="6">
        <f t="shared" si="8"/>
        <v>0.3642948027796809</v>
      </c>
      <c r="F63" s="39">
        <f t="shared" ref="F63:F85" si="14">D63/B63</f>
        <v>0.57305619707467281</v>
      </c>
      <c r="G63" s="7">
        <f t="shared" si="12"/>
        <v>40868</v>
      </c>
    </row>
    <row r="64" spans="1:12" s="43" customFormat="1" ht="12.95" customHeight="1" x14ac:dyDescent="0.2">
      <c r="A64" s="53" t="s">
        <v>68</v>
      </c>
      <c r="B64" s="7">
        <v>38032</v>
      </c>
      <c r="C64" s="38">
        <f t="shared" si="7"/>
        <v>0.63267512850797669</v>
      </c>
      <c r="D64" s="7">
        <v>22081</v>
      </c>
      <c r="E64" s="6">
        <f t="shared" si="8"/>
        <v>0.36732487149202336</v>
      </c>
      <c r="F64" s="39">
        <f t="shared" si="14"/>
        <v>0.58059002944888516</v>
      </c>
      <c r="G64" s="7">
        <f t="shared" si="12"/>
        <v>60113</v>
      </c>
    </row>
    <row r="65" spans="1:12" s="27" customFormat="1" ht="12.95" customHeight="1" x14ac:dyDescent="0.2">
      <c r="A65" s="30" t="s">
        <v>69</v>
      </c>
      <c r="B65" s="7">
        <v>24841</v>
      </c>
      <c r="C65" s="38">
        <f t="shared" si="7"/>
        <v>0.62225395155431973</v>
      </c>
      <c r="D65" s="7">
        <v>15080</v>
      </c>
      <c r="E65" s="6">
        <f t="shared" si="8"/>
        <v>0.37774604844568022</v>
      </c>
      <c r="F65" s="39">
        <f t="shared" si="14"/>
        <v>0.60706090737087881</v>
      </c>
      <c r="G65" s="7">
        <f t="shared" si="12"/>
        <v>39921</v>
      </c>
    </row>
    <row r="66" spans="1:12" s="27" customFormat="1" ht="12.95" customHeight="1" x14ac:dyDescent="0.2">
      <c r="A66" s="47" t="s">
        <v>70</v>
      </c>
      <c r="B66" s="34">
        <v>93767</v>
      </c>
      <c r="C66" s="48">
        <f t="shared" si="7"/>
        <v>0.58178941490351799</v>
      </c>
      <c r="D66" s="34">
        <v>67403</v>
      </c>
      <c r="E66" s="49">
        <f t="shared" si="8"/>
        <v>0.41821058509648196</v>
      </c>
      <c r="F66" s="37">
        <f t="shared" si="14"/>
        <v>0.71883498458946116</v>
      </c>
      <c r="G66" s="34">
        <f>G67+G68+G69+G70</f>
        <v>161170</v>
      </c>
    </row>
    <row r="67" spans="1:12" s="27" customFormat="1" ht="12.95" customHeight="1" x14ac:dyDescent="0.2">
      <c r="A67" s="30" t="s">
        <v>71</v>
      </c>
      <c r="B67" s="7">
        <v>25378</v>
      </c>
      <c r="C67" s="38">
        <f t="shared" si="7"/>
        <v>0.56865644886618272</v>
      </c>
      <c r="D67" s="7">
        <v>19250</v>
      </c>
      <c r="E67" s="6">
        <f>D67/G67</f>
        <v>0.43134355113381734</v>
      </c>
      <c r="F67" s="39">
        <f t="shared" si="14"/>
        <v>0.75853101111198673</v>
      </c>
      <c r="G67" s="7">
        <f>B67+D67</f>
        <v>44628</v>
      </c>
    </row>
    <row r="68" spans="1:12" s="27" customFormat="1" ht="12.95" customHeight="1" x14ac:dyDescent="0.2">
      <c r="A68" s="30" t="s">
        <v>72</v>
      </c>
      <c r="B68" s="7">
        <v>53831</v>
      </c>
      <c r="C68" s="38">
        <f t="shared" si="7"/>
        <v>0.59108827178794565</v>
      </c>
      <c r="D68" s="7">
        <v>37240</v>
      </c>
      <c r="E68" s="6">
        <f>D68/G68</f>
        <v>0.40891172821205435</v>
      </c>
      <c r="F68" s="39">
        <f t="shared" si="14"/>
        <v>0.69179469079155131</v>
      </c>
      <c r="G68" s="7">
        <f>B68+D68</f>
        <v>91071</v>
      </c>
    </row>
    <row r="69" spans="1:12" s="27" customFormat="1" ht="12.95" customHeight="1" x14ac:dyDescent="0.2">
      <c r="A69" s="30" t="s">
        <v>73</v>
      </c>
      <c r="B69" s="7">
        <v>9647</v>
      </c>
      <c r="C69" s="38">
        <f t="shared" si="7"/>
        <v>0.57797615481397158</v>
      </c>
      <c r="D69" s="7">
        <v>7044</v>
      </c>
      <c r="E69" s="6">
        <f>D69/G69</f>
        <v>0.42202384518602842</v>
      </c>
      <c r="F69" s="39">
        <f t="shared" si="14"/>
        <v>0.73017518399502435</v>
      </c>
      <c r="G69" s="7">
        <f>B69+D69</f>
        <v>16691</v>
      </c>
      <c r="L69" s="43"/>
    </row>
    <row r="70" spans="1:12" s="27" customFormat="1" ht="12.95" customHeight="1" x14ac:dyDescent="0.2">
      <c r="A70" s="30" t="s">
        <v>74</v>
      </c>
      <c r="B70" s="7">
        <v>4911</v>
      </c>
      <c r="C70" s="38">
        <f t="shared" si="7"/>
        <v>0.55933940774487467</v>
      </c>
      <c r="D70" s="7">
        <v>3869</v>
      </c>
      <c r="E70" s="6">
        <f>D70/G70</f>
        <v>0.44066059225512527</v>
      </c>
      <c r="F70" s="39">
        <f t="shared" si="14"/>
        <v>0.78782325391977193</v>
      </c>
      <c r="G70" s="7">
        <f>B70+D70</f>
        <v>8780</v>
      </c>
    </row>
    <row r="71" spans="1:12" s="27" customFormat="1" ht="12.95" customHeight="1" x14ac:dyDescent="0.2">
      <c r="A71" s="47" t="s">
        <v>75</v>
      </c>
      <c r="B71" s="34">
        <v>184471</v>
      </c>
      <c r="C71" s="48">
        <f t="shared" si="7"/>
        <v>0.71187768443231858</v>
      </c>
      <c r="D71" s="34">
        <v>74662</v>
      </c>
      <c r="E71" s="49">
        <f t="shared" si="8"/>
        <v>0.28812231556768148</v>
      </c>
      <c r="F71" s="37">
        <f t="shared" si="14"/>
        <v>0.40473570371494705</v>
      </c>
      <c r="G71" s="34">
        <f>G72+G73+G74+G75+G76</f>
        <v>259133</v>
      </c>
    </row>
    <row r="72" spans="1:12" s="27" customFormat="1" ht="12.95" customHeight="1" x14ac:dyDescent="0.2">
      <c r="A72" s="30" t="s">
        <v>76</v>
      </c>
      <c r="B72" s="7">
        <v>18121</v>
      </c>
      <c r="C72" s="38">
        <f t="shared" si="7"/>
        <v>0.66357843855280507</v>
      </c>
      <c r="D72" s="7">
        <v>9187</v>
      </c>
      <c r="E72" s="6">
        <f t="shared" si="8"/>
        <v>0.33642156144719498</v>
      </c>
      <c r="F72" s="39">
        <f t="shared" si="14"/>
        <v>0.50698085094641576</v>
      </c>
      <c r="G72" s="7">
        <f t="shared" si="12"/>
        <v>27308</v>
      </c>
    </row>
    <row r="73" spans="1:12" s="27" customFormat="1" ht="12.95" customHeight="1" x14ac:dyDescent="0.2">
      <c r="A73" s="53" t="s">
        <v>77</v>
      </c>
      <c r="B73" s="7">
        <v>20195</v>
      </c>
      <c r="C73" s="38">
        <f t="shared" si="7"/>
        <v>0.62213117279196573</v>
      </c>
      <c r="D73" s="7">
        <v>12266</v>
      </c>
      <c r="E73" s="6">
        <f t="shared" si="8"/>
        <v>0.37786882720803427</v>
      </c>
      <c r="F73" s="39">
        <f t="shared" si="14"/>
        <v>0.60737806387719728</v>
      </c>
      <c r="G73" s="7">
        <f t="shared" si="12"/>
        <v>32461</v>
      </c>
    </row>
    <row r="74" spans="1:12" s="27" customFormat="1" ht="12.95" customHeight="1" x14ac:dyDescent="0.2">
      <c r="A74" s="30" t="s">
        <v>78</v>
      </c>
      <c r="B74" s="7">
        <v>37110</v>
      </c>
      <c r="C74" s="38">
        <f t="shared" si="7"/>
        <v>0.74601962045673853</v>
      </c>
      <c r="D74" s="7">
        <v>12634</v>
      </c>
      <c r="E74" s="6">
        <f t="shared" si="8"/>
        <v>0.25398037954326153</v>
      </c>
      <c r="F74" s="39">
        <f t="shared" si="14"/>
        <v>0.34044731878199946</v>
      </c>
      <c r="G74" s="7">
        <f t="shared" si="12"/>
        <v>49744</v>
      </c>
    </row>
    <row r="75" spans="1:12" s="27" customFormat="1" ht="12.95" customHeight="1" x14ac:dyDescent="0.2">
      <c r="A75" s="30" t="s">
        <v>79</v>
      </c>
      <c r="B75" s="7">
        <v>38804</v>
      </c>
      <c r="C75" s="38">
        <f t="shared" si="7"/>
        <v>0.75281792608400422</v>
      </c>
      <c r="D75" s="7">
        <v>12741</v>
      </c>
      <c r="E75" s="6">
        <f t="shared" si="8"/>
        <v>0.24718207391599573</v>
      </c>
      <c r="F75" s="39">
        <f t="shared" si="14"/>
        <v>0.32834243892382231</v>
      </c>
      <c r="G75" s="7">
        <f t="shared" si="12"/>
        <v>51545</v>
      </c>
      <c r="L75" s="43"/>
    </row>
    <row r="76" spans="1:12" s="27" customFormat="1" ht="12.95" customHeight="1" x14ac:dyDescent="0.2">
      <c r="A76" s="53" t="s">
        <v>80</v>
      </c>
      <c r="B76" s="7">
        <v>70241</v>
      </c>
      <c r="C76" s="38">
        <f t="shared" si="7"/>
        <v>0.71619678817231713</v>
      </c>
      <c r="D76" s="7">
        <v>27834</v>
      </c>
      <c r="E76" s="6">
        <f t="shared" si="8"/>
        <v>0.28380321182768292</v>
      </c>
      <c r="F76" s="39">
        <f t="shared" si="14"/>
        <v>0.39626429008698622</v>
      </c>
      <c r="G76" s="7">
        <f t="shared" si="12"/>
        <v>98075</v>
      </c>
    </row>
    <row r="77" spans="1:12" s="27" customFormat="1" ht="12.95" customHeight="1" x14ac:dyDescent="0.2">
      <c r="A77" s="47" t="s">
        <v>81</v>
      </c>
      <c r="B77" s="34">
        <v>126758</v>
      </c>
      <c r="C77" s="48">
        <f t="shared" si="7"/>
        <v>0.56906714793016289</v>
      </c>
      <c r="D77" s="34">
        <v>95989</v>
      </c>
      <c r="E77" s="49">
        <f t="shared" si="8"/>
        <v>0.43093285206983706</v>
      </c>
      <c r="F77" s="37">
        <f>D77/B77</f>
        <v>0.75726186907335236</v>
      </c>
      <c r="G77" s="34">
        <f>G78+G79+G80</f>
        <v>222747</v>
      </c>
    </row>
    <row r="78" spans="1:12" s="27" customFormat="1" ht="12.95" customHeight="1" x14ac:dyDescent="0.2">
      <c r="A78" s="30" t="s">
        <v>82</v>
      </c>
      <c r="B78" s="7">
        <v>52168</v>
      </c>
      <c r="C78" s="38">
        <f t="shared" si="7"/>
        <v>0.56366150920563574</v>
      </c>
      <c r="D78" s="7">
        <v>40384</v>
      </c>
      <c r="E78" s="6">
        <f t="shared" si="8"/>
        <v>0.43633849079436426</v>
      </c>
      <c r="F78" s="39">
        <f t="shared" si="14"/>
        <v>0.77411439963195827</v>
      </c>
      <c r="G78" s="7">
        <f t="shared" si="12"/>
        <v>92552</v>
      </c>
    </row>
    <row r="79" spans="1:12" s="27" customFormat="1" ht="12.95" customHeight="1" x14ac:dyDescent="0.2">
      <c r="A79" s="30" t="s">
        <v>83</v>
      </c>
      <c r="B79" s="7">
        <v>10789</v>
      </c>
      <c r="C79" s="38">
        <f t="shared" si="7"/>
        <v>0.53719378609838675</v>
      </c>
      <c r="D79" s="7">
        <v>9295</v>
      </c>
      <c r="E79" s="6">
        <f t="shared" si="8"/>
        <v>0.46280621390161325</v>
      </c>
      <c r="F79" s="39">
        <f t="shared" si="14"/>
        <v>0.86152562795439802</v>
      </c>
      <c r="G79" s="7">
        <f t="shared" si="12"/>
        <v>20084</v>
      </c>
      <c r="L79" s="43"/>
    </row>
    <row r="80" spans="1:12" s="27" customFormat="1" ht="12.95" customHeight="1" x14ac:dyDescent="0.2">
      <c r="A80" s="53" t="s">
        <v>84</v>
      </c>
      <c r="B80" s="7">
        <v>63801</v>
      </c>
      <c r="C80" s="38">
        <f t="shared" si="7"/>
        <v>0.57942439901553888</v>
      </c>
      <c r="D80" s="7">
        <v>46310</v>
      </c>
      <c r="E80" s="6">
        <f t="shared" si="8"/>
        <v>0.42057560098446112</v>
      </c>
      <c r="F80" s="39">
        <f t="shared" si="14"/>
        <v>0.72585069199542329</v>
      </c>
      <c r="G80" s="7">
        <f t="shared" si="12"/>
        <v>110111</v>
      </c>
    </row>
    <row r="81" spans="1:12" s="27" customFormat="1" ht="12.95" customHeight="1" x14ac:dyDescent="0.2">
      <c r="A81" s="47" t="s">
        <v>85</v>
      </c>
      <c r="B81" s="34">
        <v>94012</v>
      </c>
      <c r="C81" s="48">
        <f t="shared" si="7"/>
        <v>0.66744762269884206</v>
      </c>
      <c r="D81" s="34">
        <v>46841</v>
      </c>
      <c r="E81" s="49">
        <f t="shared" si="8"/>
        <v>0.33255237730115794</v>
      </c>
      <c r="F81" s="37">
        <f>D81/B81</f>
        <v>0.49824490490575674</v>
      </c>
      <c r="G81" s="34">
        <f>G82+G83+G84+G85</f>
        <v>140853</v>
      </c>
    </row>
    <row r="82" spans="1:12" s="27" customFormat="1" ht="12.95" customHeight="1" x14ac:dyDescent="0.2">
      <c r="A82" s="30" t="s">
        <v>86</v>
      </c>
      <c r="B82" s="7">
        <v>15067</v>
      </c>
      <c r="C82" s="38">
        <f t="shared" si="7"/>
        <v>0.63810774182619012</v>
      </c>
      <c r="D82" s="7">
        <v>8545</v>
      </c>
      <c r="E82" s="6">
        <f t="shared" si="8"/>
        <v>0.36189225817380993</v>
      </c>
      <c r="F82" s="39">
        <f t="shared" si="14"/>
        <v>0.56713347049844032</v>
      </c>
      <c r="G82" s="7">
        <f t="shared" si="12"/>
        <v>23612</v>
      </c>
    </row>
    <row r="83" spans="1:12" s="27" customFormat="1" ht="12.95" customHeight="1" x14ac:dyDescent="0.2">
      <c r="A83" s="30" t="s">
        <v>87</v>
      </c>
      <c r="B83" s="7">
        <v>26339</v>
      </c>
      <c r="C83" s="38">
        <f t="shared" si="7"/>
        <v>0.67615649227293728</v>
      </c>
      <c r="D83" s="7">
        <v>12615</v>
      </c>
      <c r="E83" s="6">
        <f t="shared" si="8"/>
        <v>0.32384350772706266</v>
      </c>
      <c r="F83" s="39">
        <f t="shared" si="14"/>
        <v>0.47894756824480805</v>
      </c>
      <c r="G83" s="7">
        <f t="shared" si="12"/>
        <v>38954</v>
      </c>
    </row>
    <row r="84" spans="1:12" s="27" customFormat="1" ht="12.95" customHeight="1" x14ac:dyDescent="0.2">
      <c r="A84" s="53" t="s">
        <v>88</v>
      </c>
      <c r="B84" s="7">
        <v>14682</v>
      </c>
      <c r="C84" s="38">
        <f t="shared" si="7"/>
        <v>0.62383683875079665</v>
      </c>
      <c r="D84" s="7">
        <v>8853</v>
      </c>
      <c r="E84" s="6">
        <f t="shared" si="8"/>
        <v>0.37616316124920329</v>
      </c>
      <c r="F84" s="39">
        <f t="shared" si="14"/>
        <v>0.60298324478953824</v>
      </c>
      <c r="G84" s="7">
        <f t="shared" si="12"/>
        <v>23535</v>
      </c>
      <c r="L84" s="43"/>
    </row>
    <row r="85" spans="1:12" s="27" customFormat="1" ht="12.95" customHeight="1" x14ac:dyDescent="0.2">
      <c r="A85" s="30" t="s">
        <v>89</v>
      </c>
      <c r="B85" s="7">
        <v>37924</v>
      </c>
      <c r="C85" s="38">
        <f t="shared" si="7"/>
        <v>0.6926504967855055</v>
      </c>
      <c r="D85" s="7">
        <v>16828</v>
      </c>
      <c r="E85" s="6">
        <f t="shared" si="8"/>
        <v>0.30734950321449445</v>
      </c>
      <c r="F85" s="39">
        <f t="shared" si="14"/>
        <v>0.44372956439194178</v>
      </c>
      <c r="G85" s="7">
        <f t="shared" si="12"/>
        <v>54752</v>
      </c>
    </row>
    <row r="86" spans="1:12" s="27" customFormat="1" ht="12.95" customHeight="1" x14ac:dyDescent="0.2">
      <c r="A86" s="47" t="s">
        <v>90</v>
      </c>
      <c r="B86" s="34">
        <v>188898</v>
      </c>
      <c r="C86" s="48">
        <f t="shared" si="7"/>
        <v>0.65242529323183618</v>
      </c>
      <c r="D86" s="34">
        <v>100634</v>
      </c>
      <c r="E86" s="49">
        <f t="shared" si="8"/>
        <v>0.34757470676816382</v>
      </c>
      <c r="F86" s="37">
        <f>D86/B86</f>
        <v>0.53274253830109375</v>
      </c>
      <c r="G86" s="34">
        <f>G87+G88+G89</f>
        <v>289532</v>
      </c>
    </row>
    <row r="87" spans="1:12" s="27" customFormat="1" ht="12.95" customHeight="1" x14ac:dyDescent="0.2">
      <c r="A87" s="30" t="s">
        <v>91</v>
      </c>
      <c r="B87" s="7">
        <v>109762</v>
      </c>
      <c r="C87" s="38">
        <f t="shared" si="7"/>
        <v>0.66340690955685033</v>
      </c>
      <c r="D87" s="7">
        <v>55690</v>
      </c>
      <c r="E87" s="6">
        <f t="shared" si="8"/>
        <v>0.33659309044314967</v>
      </c>
      <c r="F87" s="39">
        <f t="shared" ref="F87:F89" si="15">D87/B87</f>
        <v>0.50737049252018007</v>
      </c>
      <c r="G87" s="7">
        <f t="shared" si="12"/>
        <v>165452</v>
      </c>
    </row>
    <row r="88" spans="1:12" s="27" customFormat="1" ht="12.95" customHeight="1" x14ac:dyDescent="0.2">
      <c r="A88" s="30" t="s">
        <v>92</v>
      </c>
      <c r="B88" s="7">
        <v>39519</v>
      </c>
      <c r="C88" s="38">
        <f t="shared" si="7"/>
        <v>0.67312212570260599</v>
      </c>
      <c r="D88" s="7">
        <v>19191</v>
      </c>
      <c r="E88" s="6">
        <f t="shared" si="8"/>
        <v>0.32687787429739396</v>
      </c>
      <c r="F88" s="39">
        <f t="shared" si="15"/>
        <v>0.48561451453731119</v>
      </c>
      <c r="G88" s="7">
        <f t="shared" si="12"/>
        <v>58710</v>
      </c>
      <c r="H88" s="54"/>
      <c r="L88" s="43"/>
    </row>
    <row r="89" spans="1:12" s="27" customFormat="1" ht="12.75" x14ac:dyDescent="0.2">
      <c r="A89" s="55" t="s">
        <v>93</v>
      </c>
      <c r="B89" s="7">
        <v>39617</v>
      </c>
      <c r="C89" s="45">
        <f t="shared" si="7"/>
        <v>0.60604252715312834</v>
      </c>
      <c r="D89" s="7">
        <v>25753</v>
      </c>
      <c r="E89" s="46">
        <f t="shared" si="8"/>
        <v>0.39395747284687166</v>
      </c>
      <c r="F89" s="39">
        <f t="shared" si="15"/>
        <v>0.65004922129388898</v>
      </c>
      <c r="G89" s="7">
        <f t="shared" si="12"/>
        <v>65370</v>
      </c>
    </row>
    <row r="90" spans="1:12" x14ac:dyDescent="0.25">
      <c r="A90" s="47" t="s">
        <v>45</v>
      </c>
      <c r="B90" s="34">
        <f>+SUM(B57+B86+B81+B77+B71+B66+B61+B53+B49)</f>
        <v>2180395</v>
      </c>
      <c r="C90" s="56">
        <f t="shared" si="7"/>
        <v>0.65941352466168079</v>
      </c>
      <c r="D90" s="34">
        <f>+SUM(D57+D86+D81+D77+D71+D66+D61+D53+D49)</f>
        <v>1126172</v>
      </c>
      <c r="E90" s="57">
        <f t="shared" si="8"/>
        <v>0.34058647533831915</v>
      </c>
      <c r="F90" s="37">
        <f>D90/B90</f>
        <v>0.5164990747089403</v>
      </c>
      <c r="G90" s="34">
        <f>G49+G53+G57+G61+G66+G71+G77+G81+G86</f>
        <v>3306567</v>
      </c>
    </row>
    <row r="91" spans="1:12" x14ac:dyDescent="0.25">
      <c r="A91" s="59" t="s">
        <v>94</v>
      </c>
      <c r="B91" s="60"/>
      <c r="C91" s="60"/>
      <c r="D91" s="60"/>
      <c r="E91" s="60"/>
      <c r="F91" s="60"/>
      <c r="G91" s="61"/>
    </row>
    <row r="93" spans="1:12" x14ac:dyDescent="0.25">
      <c r="B93" s="58"/>
      <c r="F93" s="58"/>
    </row>
  </sheetData>
  <mergeCells count="20">
    <mergeCell ref="A13:G13"/>
    <mergeCell ref="A1:G1"/>
    <mergeCell ref="A2:G2"/>
    <mergeCell ref="A3:G3"/>
    <mergeCell ref="A4:G4"/>
    <mergeCell ref="A9:G9"/>
    <mergeCell ref="A14:G14"/>
    <mergeCell ref="A15:G15"/>
    <mergeCell ref="A16:A17"/>
    <mergeCell ref="B16:B17"/>
    <mergeCell ref="C16:C17"/>
    <mergeCell ref="D16:G16"/>
    <mergeCell ref="A91:G91"/>
    <mergeCell ref="A39:G39"/>
    <mergeCell ref="A43:G43"/>
    <mergeCell ref="A44:G44"/>
    <mergeCell ref="A45:G45"/>
    <mergeCell ref="A46:A47"/>
    <mergeCell ref="B46:F46"/>
    <mergeCell ref="G46:G47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cp:lastPrinted>2017-12-21T14:25:43Z</cp:lastPrinted>
  <dcterms:created xsi:type="dcterms:W3CDTF">2017-12-21T14:22:40Z</dcterms:created>
  <dcterms:modified xsi:type="dcterms:W3CDTF">2017-12-21T14:26:14Z</dcterms:modified>
</cp:coreProperties>
</file>