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F87" i="1" s="1"/>
  <c r="B87" i="1"/>
  <c r="G86" i="1"/>
  <c r="E86" i="1" s="1"/>
  <c r="F86" i="1"/>
  <c r="C86" i="1"/>
  <c r="G85" i="1"/>
  <c r="E85" i="1" s="1"/>
  <c r="F85" i="1"/>
  <c r="C85" i="1"/>
  <c r="G84" i="1"/>
  <c r="E84" i="1" s="1"/>
  <c r="F84" i="1"/>
  <c r="C84" i="1"/>
  <c r="G83" i="1"/>
  <c r="E83" i="1" s="1"/>
  <c r="F83" i="1"/>
  <c r="C83" i="1"/>
  <c r="G82" i="1"/>
  <c r="E82" i="1" s="1"/>
  <c r="F82" i="1"/>
  <c r="C82" i="1"/>
  <c r="G81" i="1"/>
  <c r="E81" i="1" s="1"/>
  <c r="F81" i="1"/>
  <c r="C81" i="1"/>
  <c r="G80" i="1"/>
  <c r="E80" i="1" s="1"/>
  <c r="F80" i="1"/>
  <c r="C80" i="1"/>
  <c r="G79" i="1"/>
  <c r="E79" i="1" s="1"/>
  <c r="F79" i="1"/>
  <c r="C79" i="1"/>
  <c r="G78" i="1"/>
  <c r="E78" i="1" s="1"/>
  <c r="F78" i="1"/>
  <c r="C78" i="1"/>
  <c r="G77" i="1"/>
  <c r="E77" i="1" s="1"/>
  <c r="F77" i="1"/>
  <c r="C77" i="1"/>
  <c r="G76" i="1"/>
  <c r="E76" i="1" s="1"/>
  <c r="F76" i="1"/>
  <c r="C76" i="1"/>
  <c r="G75" i="1"/>
  <c r="E75" i="1" s="1"/>
  <c r="F75" i="1"/>
  <c r="C75" i="1"/>
  <c r="G74" i="1"/>
  <c r="E74" i="1" s="1"/>
  <c r="F74" i="1"/>
  <c r="C74" i="1"/>
  <c r="G73" i="1"/>
  <c r="E73" i="1" s="1"/>
  <c r="F73" i="1"/>
  <c r="C73" i="1"/>
  <c r="G72" i="1"/>
  <c r="E72" i="1" s="1"/>
  <c r="F72" i="1"/>
  <c r="C72" i="1"/>
  <c r="G71" i="1"/>
  <c r="E71" i="1" s="1"/>
  <c r="F71" i="1"/>
  <c r="C71" i="1"/>
  <c r="G70" i="1"/>
  <c r="E70" i="1" s="1"/>
  <c r="F70" i="1"/>
  <c r="C70" i="1"/>
  <c r="G69" i="1"/>
  <c r="E69" i="1" s="1"/>
  <c r="F69" i="1"/>
  <c r="C69" i="1"/>
  <c r="G68" i="1"/>
  <c r="E68" i="1" s="1"/>
  <c r="F68" i="1"/>
  <c r="C68" i="1"/>
  <c r="G67" i="1"/>
  <c r="E67" i="1" s="1"/>
  <c r="F67" i="1"/>
  <c r="C67" i="1"/>
  <c r="G66" i="1"/>
  <c r="E66" i="1" s="1"/>
  <c r="F66" i="1"/>
  <c r="C66" i="1"/>
  <c r="G65" i="1"/>
  <c r="E65" i="1" s="1"/>
  <c r="F65" i="1"/>
  <c r="C65" i="1"/>
  <c r="G64" i="1"/>
  <c r="E64" i="1" s="1"/>
  <c r="F64" i="1"/>
  <c r="C64" i="1"/>
  <c r="G63" i="1"/>
  <c r="E63" i="1" s="1"/>
  <c r="F63" i="1"/>
  <c r="C63" i="1"/>
  <c r="G62" i="1"/>
  <c r="E62" i="1" s="1"/>
  <c r="F62" i="1"/>
  <c r="C62" i="1"/>
  <c r="G61" i="1"/>
  <c r="E61" i="1" s="1"/>
  <c r="F61" i="1"/>
  <c r="C61" i="1"/>
  <c r="G60" i="1"/>
  <c r="E60" i="1" s="1"/>
  <c r="F60" i="1"/>
  <c r="C60" i="1"/>
  <c r="G59" i="1"/>
  <c r="E59" i="1" s="1"/>
  <c r="F59" i="1"/>
  <c r="C59" i="1"/>
  <c r="G58" i="1"/>
  <c r="E58" i="1" s="1"/>
  <c r="F58" i="1"/>
  <c r="C58" i="1"/>
  <c r="G57" i="1"/>
  <c r="E57" i="1" s="1"/>
  <c r="F57" i="1"/>
  <c r="C57" i="1"/>
  <c r="G56" i="1"/>
  <c r="E56" i="1" s="1"/>
  <c r="F56" i="1"/>
  <c r="C56" i="1"/>
  <c r="G55" i="1"/>
  <c r="E55" i="1" s="1"/>
  <c r="F55" i="1"/>
  <c r="C55" i="1"/>
  <c r="G54" i="1"/>
  <c r="E54" i="1" s="1"/>
  <c r="F54" i="1"/>
  <c r="C54" i="1"/>
  <c r="G53" i="1"/>
  <c r="E53" i="1" s="1"/>
  <c r="F53" i="1"/>
  <c r="C53" i="1"/>
  <c r="G52" i="1"/>
  <c r="E52" i="1" s="1"/>
  <c r="F52" i="1"/>
  <c r="C52" i="1"/>
  <c r="G51" i="1"/>
  <c r="E51" i="1" s="1"/>
  <c r="F51" i="1"/>
  <c r="C51" i="1"/>
  <c r="G50" i="1"/>
  <c r="E50" i="1" s="1"/>
  <c r="F50" i="1"/>
  <c r="C50" i="1"/>
  <c r="G49" i="1"/>
  <c r="E49" i="1" s="1"/>
  <c r="F49" i="1"/>
  <c r="C49" i="1"/>
  <c r="G48" i="1"/>
  <c r="E48" i="1" s="1"/>
  <c r="F48" i="1"/>
  <c r="C48" i="1"/>
  <c r="G47" i="1"/>
  <c r="E47" i="1" s="1"/>
  <c r="F47" i="1"/>
  <c r="C47" i="1"/>
  <c r="G46" i="1"/>
  <c r="G87" i="1" s="1"/>
  <c r="F46" i="1"/>
  <c r="C46" i="1"/>
  <c r="F36" i="1"/>
  <c r="D36" i="1"/>
  <c r="B35" i="1"/>
  <c r="G35" i="1" s="1"/>
  <c r="B34" i="1"/>
  <c r="G34" i="1" s="1"/>
  <c r="B33" i="1"/>
  <c r="G33" i="1" s="1"/>
  <c r="B32" i="1"/>
  <c r="G32" i="1" s="1"/>
  <c r="B31" i="1"/>
  <c r="G31" i="1" s="1"/>
  <c r="B30" i="1"/>
  <c r="G30" i="1" s="1"/>
  <c r="B29" i="1"/>
  <c r="G29" i="1" s="1"/>
  <c r="B28" i="1"/>
  <c r="G28" i="1" s="1"/>
  <c r="B27" i="1"/>
  <c r="G27" i="1" s="1"/>
  <c r="B26" i="1"/>
  <c r="G26" i="1" s="1"/>
  <c r="B25" i="1"/>
  <c r="G25" i="1" s="1"/>
  <c r="B24" i="1"/>
  <c r="G24" i="1" s="1"/>
  <c r="B23" i="1"/>
  <c r="G23" i="1" s="1"/>
  <c r="B22" i="1"/>
  <c r="G22" i="1" s="1"/>
  <c r="B21" i="1"/>
  <c r="G21" i="1" s="1"/>
  <c r="B20" i="1"/>
  <c r="G20" i="1" s="1"/>
  <c r="B19" i="1"/>
  <c r="G19" i="1" s="1"/>
  <c r="B18" i="1"/>
  <c r="G18" i="1" s="1"/>
  <c r="B17" i="1"/>
  <c r="G17" i="1" s="1"/>
  <c r="G8" i="1"/>
  <c r="F8" i="1"/>
  <c r="E8" i="1"/>
  <c r="C8" i="1"/>
  <c r="G7" i="1"/>
  <c r="F7" i="1"/>
  <c r="E7" i="1"/>
  <c r="C7" i="1"/>
  <c r="G6" i="1"/>
  <c r="F6" i="1"/>
  <c r="E6" i="1"/>
  <c r="C6" i="1"/>
  <c r="C87" i="1" l="1"/>
  <c r="B36" i="1"/>
  <c r="E36" i="1" s="1"/>
  <c r="E8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6" i="1"/>
  <c r="C35" i="1" l="1"/>
  <c r="C31" i="1"/>
  <c r="C27" i="1"/>
  <c r="C23" i="1"/>
  <c r="C19" i="1"/>
  <c r="C24" i="1"/>
  <c r="C34" i="1"/>
  <c r="C30" i="1"/>
  <c r="C26" i="1"/>
  <c r="C22" i="1"/>
  <c r="C18" i="1"/>
  <c r="G36" i="1"/>
  <c r="C32" i="1"/>
  <c r="C28" i="1"/>
  <c r="C20" i="1"/>
  <c r="C33" i="1"/>
  <c r="C29" i="1"/>
  <c r="C25" i="1"/>
  <c r="C21" i="1"/>
  <c r="C17" i="1"/>
  <c r="C36" i="1" s="1"/>
</calcChain>
</file>

<file path=xl/sharedStrings.xml><?xml version="1.0" encoding="utf-8"?>
<sst xmlns="http://schemas.openxmlformats.org/spreadsheetml/2006/main" count="101" uniqueCount="93">
  <si>
    <t>1.3-POBLACIÓN AFILIADA AL RÉGIMEN PLAN ESPECIAL DE PENSIONADOS DE SALUD</t>
  </si>
  <si>
    <t>TITULARES Y DEPENDIENTES</t>
  </si>
  <si>
    <t>Tabla No. 1.5</t>
  </si>
  <si>
    <t>TIPO DE AFILIADO AL RÉGIMEN PLAN ESPECIAL DE PENSIONADOS DE SALUD, SEGÚN RELACIÓN DE DEPENDENCIA, (abril a junio,  2017)</t>
  </si>
  <si>
    <t>Mes</t>
  </si>
  <si>
    <t>Titular</t>
  </si>
  <si>
    <t>%</t>
  </si>
  <si>
    <t>Dependiente</t>
  </si>
  <si>
    <t>Relación de Dependencia</t>
  </si>
  <si>
    <t>Total de afiliados</t>
  </si>
  <si>
    <t>Abril</t>
  </si>
  <si>
    <t>Mayo</t>
  </si>
  <si>
    <t>Junio</t>
  </si>
  <si>
    <t>Fuente: Cartera de afiliados / data warehouse, Unidad de Gestión Estadística / Gerencia de Planificación y Desarrollo.</t>
  </si>
  <si>
    <t>POBLACIÓN AFILIADA, SEGÚN SEXO Y EDAD</t>
  </si>
  <si>
    <t>Tabla No. 1.6</t>
  </si>
  <si>
    <t>POBLACIÓN AFILIADO AL RÉGIMEN PLAN ESPECIAL DE PENSIONADOS DE SALUD, SEGÚN SEXO Y EDAD (a junio,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</si>
  <si>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</si>
  <si>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</si>
  <si>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</si>
  <si>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</si>
  <si>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</si>
  <si>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</si>
  <si>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</si>
  <si>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</si>
  <si>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Menor 1 año</t>
  </si>
  <si>
    <t>1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</si>
  <si>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</si>
  <si>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</si>
  <si>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</si>
  <si>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</si>
  <si>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</si>
  <si>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</si>
  <si>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</si>
  <si>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</si>
  <si>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</si>
  <si>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</si>
  <si>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</si>
  <si>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</si>
  <si>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</si>
  <si>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</si>
  <si>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</si>
  <si>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</si>
  <si>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</si>
  <si>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</si>
  <si>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AFILIADA, SEGÚN REGIÓN DE SALUD Y PROVINCIA</t>
  </si>
  <si>
    <t>Tabla No. 1.7</t>
  </si>
  <si>
    <t xml:space="preserve">POBLACIÓN AFILIADA AL RÉGIMEN PLAN ESPECIAL DE PENSIONADOS DE SALUD, SEGÚN TIPO DE AFILIADO POR REGIÓN Y PROVINCIA  ( a junio, 2017)                 </t>
  </si>
  <si>
    <t>Región</t>
  </si>
  <si>
    <t>Afiliados</t>
  </si>
  <si>
    <t>Relación de dependencia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</si>
  <si>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</si>
  <si>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</si>
  <si>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</si>
  <si>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</si>
  <si>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</si>
  <si>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</si>
  <si>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</si>
  <si>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</si>
  <si>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</si>
  <si>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</si>
  <si>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</si>
  <si>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</si>
  <si>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</si>
  <si>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</si>
  <si>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</si>
  <si>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</si>
  <si>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</si>
  <si>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</si>
  <si>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</si>
  <si>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</si>
  <si>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</si>
  <si>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</si>
  <si>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</si>
  <si>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</si>
  <si>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</si>
  <si>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</si>
  <si>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</si>
  <si>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</si>
  <si>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</si>
  <si>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</si>
  <si>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</si>
  <si>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</si>
  <si>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</si>
  <si>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</si>
  <si>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</si>
  <si>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</si>
  <si>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</si>
  <si>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</si>
  <si>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</si>
  <si>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</si>
  <si>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</si>
  <si>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t>Fuente:  Cartera de afiliados / data warehouse, Unidad de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</si>
</sst>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0" fillId="0" borderId="0" xfId="0" applyNumberFormat="1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7" fillId="0" borderId="4" xfId="1" applyNumberFormat="1" applyFont="1" applyBorder="1"/>
    <xf numFmtId="9" fontId="7" fillId="0" borderId="4" xfId="2" applyFont="1" applyBorder="1"/>
    <xf numFmtId="4" fontId="7" fillId="0" borderId="4" xfId="0" applyNumberFormat="1" applyFont="1" applyBorder="1"/>
    <xf numFmtId="3" fontId="7" fillId="0" borderId="4" xfId="0" applyNumberFormat="1" applyFont="1" applyBorder="1"/>
    <xf numFmtId="164" fontId="7" fillId="4" borderId="4" xfId="1" applyNumberFormat="1" applyFont="1" applyFill="1" applyBorder="1"/>
    <xf numFmtId="9" fontId="7" fillId="0" borderId="4" xfId="2" applyNumberFormat="1" applyFont="1" applyBorder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5" fontId="7" fillId="0" borderId="4" xfId="2" applyNumberFormat="1" applyFont="1" applyBorder="1"/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/>
    <xf numFmtId="9" fontId="6" fillId="2" borderId="4" xfId="2" applyFont="1" applyFill="1" applyBorder="1"/>
    <xf numFmtId="165" fontId="6" fillId="2" borderId="4" xfId="2" applyNumberFormat="1" applyFont="1" applyFill="1" applyBorder="1"/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2" fillId="0" borderId="11" xfId="0" applyNumberFormat="1" applyFont="1" applyBorder="1"/>
    <xf numFmtId="0" fontId="6" fillId="2" borderId="9" xfId="0" applyFont="1" applyFill="1" applyBorder="1"/>
    <xf numFmtId="164" fontId="6" fillId="2" borderId="4" xfId="1" applyNumberFormat="1" applyFont="1" applyFill="1" applyBorder="1"/>
    <xf numFmtId="165" fontId="6" fillId="2" borderId="12" xfId="2" applyNumberFormat="1" applyFont="1" applyFill="1" applyBorder="1"/>
    <xf numFmtId="9" fontId="6" fillId="2" borderId="12" xfId="2" applyFont="1" applyFill="1" applyBorder="1"/>
    <xf numFmtId="2" fontId="6" fillId="2" borderId="12" xfId="0" applyNumberFormat="1" applyFont="1" applyFill="1" applyBorder="1"/>
    <xf numFmtId="0" fontId="2" fillId="0" borderId="0" xfId="0" applyFont="1"/>
    <xf numFmtId="0" fontId="0" fillId="0" borderId="0" xfId="0" applyNumberFormat="1"/>
    <xf numFmtId="2" fontId="7" fillId="0" borderId="4" xfId="0" applyNumberFormat="1" applyFont="1" applyBorder="1"/>
    <xf numFmtId="0" fontId="7" fillId="0" borderId="8" xfId="0" applyFont="1" applyBorder="1"/>
    <xf numFmtId="165" fontId="7" fillId="0" borderId="8" xfId="2" applyNumberFormat="1" applyFont="1" applyBorder="1"/>
    <xf numFmtId="9" fontId="7" fillId="0" borderId="8" xfId="2" applyFont="1" applyBorder="1"/>
    <xf numFmtId="0" fontId="6" fillId="2" borderId="4" xfId="0" applyFont="1" applyFill="1" applyBorder="1"/>
    <xf numFmtId="165" fontId="6" fillId="2" borderId="7" xfId="2" applyNumberFormat="1" applyFont="1" applyFill="1" applyBorder="1"/>
    <xf numFmtId="9" fontId="6" fillId="2" borderId="7" xfId="2" applyFont="1" applyFill="1" applyBorder="1"/>
    <xf numFmtId="0" fontId="7" fillId="0" borderId="9" xfId="0" applyFont="1" applyBorder="1"/>
    <xf numFmtId="165" fontId="7" fillId="0" borderId="9" xfId="2" applyNumberFormat="1" applyFont="1" applyBorder="1"/>
    <xf numFmtId="9" fontId="7" fillId="0" borderId="9" xfId="2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2" fontId="6" fillId="2" borderId="7" xfId="0" applyNumberFormat="1" applyFont="1" applyFill="1" applyBorder="1"/>
    <xf numFmtId="0" fontId="8" fillId="0" borderId="10" xfId="0" applyFont="1" applyBorder="1"/>
    <xf numFmtId="164" fontId="7" fillId="0" borderId="8" xfId="1" applyNumberFormat="1" applyFont="1" applyBorder="1"/>
    <xf numFmtId="3" fontId="2" fillId="0" borderId="0" xfId="0" applyNumberFormat="1" applyFont="1"/>
    <xf numFmtId="3" fontId="0" fillId="0" borderId="0" xfId="0" applyNumberForma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3" fontId="9" fillId="0" borderId="0" xfId="0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K27" sqref="K27"/>
    </sheetView>
  </sheetViews>
  <sheetFormatPr baseColWidth="10" defaultColWidth="11.42578125" defaultRowHeight="15" x14ac:dyDescent="0.25"/>
  <cols>
    <col min="1" max="1" width="18.85546875" customWidth="1"/>
    <col min="2" max="2" width="10.5703125" customWidth="1"/>
    <col min="3" max="3" width="14.5703125" customWidth="1"/>
    <col min="4" max="4" width="13.42578125" customWidth="1"/>
    <col min="5" max="5" width="9" customWidth="1"/>
    <col min="6" max="6" width="14.42578125" customWidth="1"/>
    <col min="7" max="7" width="34.85546875" customWidth="1"/>
    <col min="8" max="8" width="6.7109375" customWidth="1"/>
    <col min="10" max="10" width="13.85546875" customWidth="1"/>
  </cols>
  <sheetData>
    <row r="1" spans="1:10" ht="63" customHeight="1" x14ac:dyDescent="0.45">
      <c r="A1" s="77" t="s">
        <v>0</v>
      </c>
      <c r="B1" s="77"/>
      <c r="C1" s="77"/>
      <c r="D1" s="77"/>
      <c r="E1" s="77"/>
      <c r="F1" s="77"/>
      <c r="G1" s="77"/>
    </row>
    <row r="2" spans="1:10" ht="25.5" customHeight="1" x14ac:dyDescent="0.35">
      <c r="A2" s="1" t="s">
        <v>1</v>
      </c>
      <c r="B2" s="1"/>
      <c r="C2" s="1"/>
      <c r="D2" s="1"/>
      <c r="E2" s="1"/>
      <c r="F2" s="1"/>
      <c r="G2" s="1"/>
    </row>
    <row r="3" spans="1:10" ht="16.5" customHeight="1" x14ac:dyDescent="0.25">
      <c r="A3" s="2" t="s">
        <v>2</v>
      </c>
      <c r="B3" s="2"/>
      <c r="C3" s="2"/>
      <c r="D3" s="2"/>
      <c r="E3" s="2"/>
      <c r="F3" s="2"/>
      <c r="G3" s="2"/>
    </row>
    <row r="4" spans="1:10" ht="24.75" customHeight="1" x14ac:dyDescent="0.25">
      <c r="A4" s="3" t="s">
        <v>3</v>
      </c>
      <c r="B4" s="4"/>
      <c r="C4" s="4"/>
      <c r="D4" s="4"/>
      <c r="E4" s="4"/>
      <c r="F4" s="4"/>
      <c r="G4" s="5"/>
      <c r="J4" s="6"/>
    </row>
    <row r="5" spans="1:10" ht="31.5" customHeight="1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6</v>
      </c>
      <c r="F5" s="8" t="s">
        <v>8</v>
      </c>
      <c r="G5" s="8" t="s">
        <v>9</v>
      </c>
      <c r="J5" s="6"/>
    </row>
    <row r="6" spans="1:10" ht="20.100000000000001" customHeight="1" x14ac:dyDescent="0.25">
      <c r="A6" s="9" t="s">
        <v>10</v>
      </c>
      <c r="B6" s="10">
        <v>16518</v>
      </c>
      <c r="C6" s="11">
        <f>B6/G6</f>
        <v>0.68556487092222129</v>
      </c>
      <c r="D6" s="10">
        <v>7576</v>
      </c>
      <c r="E6" s="11">
        <f>D6/G6</f>
        <v>0.31443512907777871</v>
      </c>
      <c r="F6" s="12">
        <f>D6/B6</f>
        <v>0.45865116842232717</v>
      </c>
      <c r="G6" s="13">
        <f>B6+D6</f>
        <v>24094</v>
      </c>
      <c r="J6" s="6"/>
    </row>
    <row r="7" spans="1:10" ht="20.100000000000001" customHeight="1" x14ac:dyDescent="0.25">
      <c r="A7" s="9" t="s">
        <v>11</v>
      </c>
      <c r="B7" s="14">
        <v>21604</v>
      </c>
      <c r="C7" s="11">
        <f>B7/G7</f>
        <v>0.81851936046071072</v>
      </c>
      <c r="D7" s="14">
        <v>4790</v>
      </c>
      <c r="E7" s="11">
        <f>D7/G7</f>
        <v>0.18148063953928922</v>
      </c>
      <c r="F7" s="12">
        <f>D7/B7</f>
        <v>0.22171820033327161</v>
      </c>
      <c r="G7" s="13">
        <f>B7+D7</f>
        <v>26394</v>
      </c>
    </row>
    <row r="8" spans="1:10" ht="20.100000000000001" customHeight="1" x14ac:dyDescent="0.25">
      <c r="A8" s="9" t="s">
        <v>12</v>
      </c>
      <c r="B8" s="10">
        <v>21606</v>
      </c>
      <c r="C8" s="15">
        <f>B8/G8</f>
        <v>0.81495171997586002</v>
      </c>
      <c r="D8" s="10">
        <v>4906</v>
      </c>
      <c r="E8" s="15">
        <f>D8/G8</f>
        <v>0.18504828002414</v>
      </c>
      <c r="F8" s="12">
        <f>D8/B8</f>
        <v>0.22706655558641117</v>
      </c>
      <c r="G8" s="13">
        <f>B8+D8</f>
        <v>26512</v>
      </c>
    </row>
    <row r="9" spans="1:10" ht="23.25" customHeight="1" x14ac:dyDescent="0.25">
      <c r="A9" s="16" t="s">
        <v>13</v>
      </c>
      <c r="B9" s="17"/>
      <c r="C9" s="17"/>
      <c r="D9" s="17"/>
      <c r="E9" s="17"/>
      <c r="F9" s="17"/>
      <c r="G9" s="18"/>
    </row>
    <row r="10" spans="1:10" ht="21" customHeight="1" x14ac:dyDescent="0.25">
      <c r="A10" s="19"/>
      <c r="B10" s="19"/>
      <c r="C10" s="19"/>
      <c r="D10" s="19"/>
      <c r="E10" s="19"/>
      <c r="F10" s="19"/>
      <c r="G10" s="19"/>
    </row>
    <row r="11" spans="1:10" ht="16.5" customHeight="1" x14ac:dyDescent="0.25">
      <c r="A11" s="20"/>
      <c r="B11" s="20"/>
      <c r="C11" s="20"/>
      <c r="D11" s="20"/>
      <c r="E11" s="20"/>
      <c r="F11" s="20"/>
      <c r="G11" s="20"/>
    </row>
    <row r="12" spans="1:10" ht="23.25" customHeight="1" x14ac:dyDescent="0.35">
      <c r="A12" s="1" t="s">
        <v>14</v>
      </c>
      <c r="B12" s="1"/>
      <c r="C12" s="1"/>
      <c r="D12" s="1"/>
      <c r="E12" s="1"/>
      <c r="F12" s="1"/>
      <c r="G12" s="1"/>
    </row>
    <row r="13" spans="1:10" ht="16.5" customHeight="1" x14ac:dyDescent="0.25">
      <c r="A13" s="2" t="s">
        <v>15</v>
      </c>
      <c r="B13" s="2"/>
      <c r="C13" s="2"/>
      <c r="D13" s="2"/>
      <c r="E13" s="2"/>
      <c r="F13" s="2"/>
      <c r="G13" s="2"/>
    </row>
    <row r="14" spans="1:10" ht="21.75" customHeight="1" x14ac:dyDescent="0.25">
      <c r="A14" s="21" t="s">
        <v>16</v>
      </c>
      <c r="B14" s="22"/>
      <c r="C14" s="22"/>
      <c r="D14" s="22"/>
      <c r="E14" s="22"/>
      <c r="F14" s="22"/>
      <c r="G14" s="23"/>
    </row>
    <row r="15" spans="1:10" ht="16.5" customHeight="1" x14ac:dyDescent="0.25">
      <c r="A15" s="24" t="s">
        <v>17</v>
      </c>
      <c r="B15" s="25" t="s">
        <v>18</v>
      </c>
      <c r="C15" s="26" t="s">
        <v>19</v>
      </c>
      <c r="D15" s="25" t="s">
        <v>20</v>
      </c>
      <c r="E15" s="25"/>
      <c r="F15" s="25"/>
      <c r="G15" s="25"/>
    </row>
    <row r="16" spans="1:10" ht="18.75" customHeight="1" x14ac:dyDescent="0.25">
      <c r="A16" s="27"/>
      <c r="B16" s="25"/>
      <c r="C16" s="26"/>
      <c r="D16" s="7" t="s">
        <v>21</v>
      </c>
      <c r="E16" s="7" t="s">
        <v>22</v>
      </c>
      <c r="F16" s="7" t="s">
        <v>23</v>
      </c>
      <c r="G16" s="7" t="s">
        <v>24</v>
      </c>
    </row>
    <row r="17" spans="1:7" x14ac:dyDescent="0.25">
      <c r="A17" s="28" t="s">
        <v>25</v>
      </c>
      <c r="B17" s="13">
        <f>+SUM(D17+F17)</f>
        <v>29</v>
      </c>
      <c r="C17" s="29">
        <f>B17/B36</f>
        <v>1.0938442969221484E-3</v>
      </c>
      <c r="D17" s="13">
        <v>17</v>
      </c>
      <c r="E17" s="29">
        <f>D17/B17</f>
        <v>0.58620689655172409</v>
      </c>
      <c r="F17" s="13">
        <v>12</v>
      </c>
      <c r="G17" s="29">
        <f t="shared" ref="G17:G35" si="0">F17/B17</f>
        <v>0.41379310344827586</v>
      </c>
    </row>
    <row r="18" spans="1:7" x14ac:dyDescent="0.25">
      <c r="A18" s="28" t="s">
        <v>26</v>
      </c>
      <c r="B18" s="13">
        <f t="shared" ref="B18:B35" si="1">+SUM(D18+F18)</f>
        <v>189</v>
      </c>
      <c r="C18" s="29">
        <f>B18/B36</f>
        <v>7.128847314423657E-3</v>
      </c>
      <c r="D18" s="13">
        <v>101</v>
      </c>
      <c r="E18" s="29">
        <f t="shared" ref="E18:E35" si="2">D18/B18</f>
        <v>0.53439153439153442</v>
      </c>
      <c r="F18" s="13">
        <v>88</v>
      </c>
      <c r="G18" s="29">
        <f t="shared" si="0"/>
        <v>0.46560846560846558</v>
      </c>
    </row>
    <row r="19" spans="1:7" x14ac:dyDescent="0.25">
      <c r="A19" s="28" t="s">
        <v>27</v>
      </c>
      <c r="B19" s="13">
        <f t="shared" si="1"/>
        <v>551</v>
      </c>
      <c r="C19" s="29">
        <f>B19/B36</f>
        <v>2.0783041641520821E-2</v>
      </c>
      <c r="D19" s="13">
        <v>263</v>
      </c>
      <c r="E19" s="29">
        <f t="shared" si="2"/>
        <v>0.47731397459165154</v>
      </c>
      <c r="F19" s="13">
        <v>288</v>
      </c>
      <c r="G19" s="29">
        <f t="shared" si="0"/>
        <v>0.52268602540834841</v>
      </c>
    </row>
    <row r="20" spans="1:7" x14ac:dyDescent="0.25">
      <c r="A20" s="28" t="s">
        <v>28</v>
      </c>
      <c r="B20" s="13">
        <f t="shared" si="1"/>
        <v>877</v>
      </c>
      <c r="C20" s="29">
        <f>B20/B36</f>
        <v>3.3079360289680143E-2</v>
      </c>
      <c r="D20" s="13">
        <v>421</v>
      </c>
      <c r="E20" s="29">
        <f t="shared" si="2"/>
        <v>0.48004561003420754</v>
      </c>
      <c r="F20" s="13">
        <v>456</v>
      </c>
      <c r="G20" s="29">
        <f t="shared" si="0"/>
        <v>0.51995438996579246</v>
      </c>
    </row>
    <row r="21" spans="1:7" x14ac:dyDescent="0.25">
      <c r="A21" s="28" t="s">
        <v>29</v>
      </c>
      <c r="B21" s="13">
        <f t="shared" si="1"/>
        <v>1075</v>
      </c>
      <c r="C21" s="29">
        <f>B21/B36</f>
        <v>4.0547676523838262E-2</v>
      </c>
      <c r="D21" s="13">
        <v>579</v>
      </c>
      <c r="E21" s="29">
        <f t="shared" si="2"/>
        <v>0.53860465116279066</v>
      </c>
      <c r="F21" s="13">
        <v>496</v>
      </c>
      <c r="G21" s="29">
        <f t="shared" si="0"/>
        <v>0.46139534883720928</v>
      </c>
    </row>
    <row r="22" spans="1:7" x14ac:dyDescent="0.25">
      <c r="A22" s="28" t="s">
        <v>30</v>
      </c>
      <c r="B22" s="13">
        <f t="shared" si="1"/>
        <v>229</v>
      </c>
      <c r="C22" s="29">
        <f>B22/B36</f>
        <v>8.637598068799034E-3</v>
      </c>
      <c r="D22" s="13">
        <v>125</v>
      </c>
      <c r="E22" s="29">
        <f t="shared" si="2"/>
        <v>0.54585152838427953</v>
      </c>
      <c r="F22" s="13">
        <v>104</v>
      </c>
      <c r="G22" s="29">
        <f t="shared" si="0"/>
        <v>0.45414847161572053</v>
      </c>
    </row>
    <row r="23" spans="1:7" x14ac:dyDescent="0.25">
      <c r="A23" s="28" t="s">
        <v>31</v>
      </c>
      <c r="B23" s="13">
        <f t="shared" si="1"/>
        <v>141</v>
      </c>
      <c r="C23" s="29">
        <f>B23/B36</f>
        <v>5.3183464091732047E-3</v>
      </c>
      <c r="D23" s="13">
        <v>116</v>
      </c>
      <c r="E23" s="29">
        <f t="shared" si="2"/>
        <v>0.82269503546099287</v>
      </c>
      <c r="F23" s="13">
        <v>25</v>
      </c>
      <c r="G23" s="29">
        <f t="shared" si="0"/>
        <v>0.1773049645390071</v>
      </c>
    </row>
    <row r="24" spans="1:7" x14ac:dyDescent="0.25">
      <c r="A24" s="28" t="s">
        <v>32</v>
      </c>
      <c r="B24" s="13">
        <f t="shared" si="1"/>
        <v>318</v>
      </c>
      <c r="C24" s="29">
        <f>B24/B36</f>
        <v>1.1994568497284249E-2</v>
      </c>
      <c r="D24" s="13">
        <v>245</v>
      </c>
      <c r="E24" s="29">
        <f t="shared" si="2"/>
        <v>0.77044025157232709</v>
      </c>
      <c r="F24" s="13">
        <v>73</v>
      </c>
      <c r="G24" s="29">
        <f t="shared" si="0"/>
        <v>0.22955974842767296</v>
      </c>
    </row>
    <row r="25" spans="1:7" ht="19.5" customHeight="1" x14ac:dyDescent="0.25">
      <c r="A25" s="28" t="s">
        <v>33</v>
      </c>
      <c r="B25" s="13">
        <f t="shared" si="1"/>
        <v>571</v>
      </c>
      <c r="C25" s="29">
        <f>B25/B36</f>
        <v>2.153741701870851E-2</v>
      </c>
      <c r="D25" s="13">
        <v>404</v>
      </c>
      <c r="E25" s="29">
        <f t="shared" si="2"/>
        <v>0.70753064798598952</v>
      </c>
      <c r="F25" s="13">
        <v>167</v>
      </c>
      <c r="G25" s="29">
        <f t="shared" si="0"/>
        <v>0.29246935201401053</v>
      </c>
    </row>
    <row r="26" spans="1:7" ht="21.75" customHeight="1" x14ac:dyDescent="0.25">
      <c r="A26" s="28" t="s">
        <v>34</v>
      </c>
      <c r="B26" s="13">
        <f t="shared" si="1"/>
        <v>1166</v>
      </c>
      <c r="C26" s="29">
        <f>B26/B36</f>
        <v>4.3980084490042246E-2</v>
      </c>
      <c r="D26" s="13">
        <v>529</v>
      </c>
      <c r="E26" s="29">
        <f t="shared" si="2"/>
        <v>0.45368782161234994</v>
      </c>
      <c r="F26" s="13">
        <v>637</v>
      </c>
      <c r="G26" s="29">
        <f t="shared" si="0"/>
        <v>0.54631217838765012</v>
      </c>
    </row>
    <row r="27" spans="1:7" x14ac:dyDescent="0.25">
      <c r="A27" s="28" t="s">
        <v>35</v>
      </c>
      <c r="B27" s="13">
        <f t="shared" si="1"/>
        <v>1910</v>
      </c>
      <c r="C27" s="29">
        <f>B27/B36</f>
        <v>7.2042848521424258E-2</v>
      </c>
      <c r="D27" s="13">
        <v>624</v>
      </c>
      <c r="E27" s="29">
        <f t="shared" si="2"/>
        <v>0.32670157068062827</v>
      </c>
      <c r="F27" s="13">
        <v>1286</v>
      </c>
      <c r="G27" s="29">
        <f t="shared" si="0"/>
        <v>0.67329842931937178</v>
      </c>
    </row>
    <row r="28" spans="1:7" x14ac:dyDescent="0.25">
      <c r="A28" s="28" t="s">
        <v>36</v>
      </c>
      <c r="B28" s="13">
        <f t="shared" si="1"/>
        <v>2585</v>
      </c>
      <c r="C28" s="29">
        <f>B28/B36</f>
        <v>9.7503017501508749E-2</v>
      </c>
      <c r="D28" s="13">
        <v>763</v>
      </c>
      <c r="E28" s="29">
        <f t="shared" si="2"/>
        <v>0.29516441005802707</v>
      </c>
      <c r="F28" s="13">
        <v>1822</v>
      </c>
      <c r="G28" s="29">
        <f t="shared" si="0"/>
        <v>0.70483558994197293</v>
      </c>
    </row>
    <row r="29" spans="1:7" x14ac:dyDescent="0.25">
      <c r="A29" s="28" t="s">
        <v>37</v>
      </c>
      <c r="B29" s="13">
        <f t="shared" si="1"/>
        <v>2621</v>
      </c>
      <c r="C29" s="29">
        <f>B29/B36</f>
        <v>9.8860893180446593E-2</v>
      </c>
      <c r="D29" s="13">
        <v>1014</v>
      </c>
      <c r="E29" s="29">
        <f t="shared" si="2"/>
        <v>0.38687523845860361</v>
      </c>
      <c r="F29" s="13">
        <v>1607</v>
      </c>
      <c r="G29" s="29">
        <f t="shared" si="0"/>
        <v>0.61312476154139639</v>
      </c>
    </row>
    <row r="30" spans="1:7" x14ac:dyDescent="0.25">
      <c r="A30" s="28" t="s">
        <v>38</v>
      </c>
      <c r="B30" s="13">
        <f t="shared" si="1"/>
        <v>2959</v>
      </c>
      <c r="C30" s="29">
        <f>B30/B36</f>
        <v>0.11160983705491853</v>
      </c>
      <c r="D30" s="13">
        <v>1332</v>
      </c>
      <c r="E30" s="29">
        <f t="shared" si="2"/>
        <v>0.45015207840486648</v>
      </c>
      <c r="F30" s="13">
        <v>1627</v>
      </c>
      <c r="G30" s="29">
        <f t="shared" si="0"/>
        <v>0.54984792159513352</v>
      </c>
    </row>
    <row r="31" spans="1:7" x14ac:dyDescent="0.25">
      <c r="A31" s="28" t="s">
        <v>39</v>
      </c>
      <c r="B31" s="13">
        <f t="shared" si="1"/>
        <v>3147</v>
      </c>
      <c r="C31" s="29">
        <f>B31/B36</f>
        <v>0.11870096560048279</v>
      </c>
      <c r="D31" s="13">
        <v>1512</v>
      </c>
      <c r="E31" s="29">
        <f t="shared" si="2"/>
        <v>0.48045757864632982</v>
      </c>
      <c r="F31" s="13">
        <v>1635</v>
      </c>
      <c r="G31" s="29">
        <f t="shared" si="0"/>
        <v>0.51954242135367013</v>
      </c>
    </row>
    <row r="32" spans="1:7" x14ac:dyDescent="0.25">
      <c r="A32" s="28" t="s">
        <v>40</v>
      </c>
      <c r="B32" s="13">
        <f t="shared" si="1"/>
        <v>2709</v>
      </c>
      <c r="C32" s="29">
        <f>B32/B36</f>
        <v>0.10218014484007241</v>
      </c>
      <c r="D32" s="13">
        <v>1181</v>
      </c>
      <c r="E32" s="29">
        <f t="shared" si="2"/>
        <v>0.43595422665190109</v>
      </c>
      <c r="F32" s="13">
        <v>1528</v>
      </c>
      <c r="G32" s="29">
        <f t="shared" si="0"/>
        <v>0.56404577334809891</v>
      </c>
    </row>
    <row r="33" spans="1:11" x14ac:dyDescent="0.25">
      <c r="A33" s="28" t="s">
        <v>41</v>
      </c>
      <c r="B33" s="13">
        <f t="shared" si="1"/>
        <v>2436</v>
      </c>
      <c r="C33" s="29">
        <f>B33/B36</f>
        <v>9.1882920941460472E-2</v>
      </c>
      <c r="D33" s="13">
        <v>1010</v>
      </c>
      <c r="E33" s="29">
        <f t="shared" si="2"/>
        <v>0.41461412151067323</v>
      </c>
      <c r="F33" s="13">
        <v>1426</v>
      </c>
      <c r="G33" s="29">
        <f t="shared" si="0"/>
        <v>0.58538587848932677</v>
      </c>
    </row>
    <row r="34" spans="1:11" x14ac:dyDescent="0.25">
      <c r="A34" s="28" t="s">
        <v>42</v>
      </c>
      <c r="B34" s="13">
        <f t="shared" si="1"/>
        <v>1748</v>
      </c>
      <c r="C34" s="29">
        <f>B34/B36</f>
        <v>6.5932407966203976E-2</v>
      </c>
      <c r="D34" s="13">
        <v>705</v>
      </c>
      <c r="E34" s="29">
        <f t="shared" si="2"/>
        <v>0.40331807780320367</v>
      </c>
      <c r="F34" s="13">
        <v>1043</v>
      </c>
      <c r="G34" s="29">
        <f t="shared" si="0"/>
        <v>0.59668192219679639</v>
      </c>
    </row>
    <row r="35" spans="1:11" x14ac:dyDescent="0.25">
      <c r="A35" s="28" t="s">
        <v>43</v>
      </c>
      <c r="B35" s="13">
        <f t="shared" si="1"/>
        <v>1251</v>
      </c>
      <c r="C35" s="29">
        <f>B35/B36</f>
        <v>4.7186179843089919E-2</v>
      </c>
      <c r="D35" s="13">
        <v>573</v>
      </c>
      <c r="E35" s="29">
        <f t="shared" si="2"/>
        <v>0.45803357314148679</v>
      </c>
      <c r="F35" s="13">
        <v>678</v>
      </c>
      <c r="G35" s="29">
        <f t="shared" si="0"/>
        <v>0.54196642685851315</v>
      </c>
    </row>
    <row r="36" spans="1:11" ht="18.75" customHeight="1" x14ac:dyDescent="0.25">
      <c r="A36" s="30" t="s">
        <v>44</v>
      </c>
      <c r="B36" s="31">
        <f>SUM(B17:B35)</f>
        <v>26512</v>
      </c>
      <c r="C36" s="32">
        <f>SUM(C17:C35)</f>
        <v>1</v>
      </c>
      <c r="D36" s="31">
        <f>SUM(D17:D35)</f>
        <v>11514</v>
      </c>
      <c r="E36" s="33">
        <f>D36/B36</f>
        <v>0.43429390464695233</v>
      </c>
      <c r="F36" s="31">
        <f>SUM(F17:F35)</f>
        <v>14998</v>
      </c>
      <c r="G36" s="33">
        <f>F36/B36</f>
        <v>0.56570609535304772</v>
      </c>
    </row>
    <row r="37" spans="1:11" ht="22.5" customHeight="1" x14ac:dyDescent="0.25">
      <c r="A37" s="16" t="s">
        <v>13</v>
      </c>
      <c r="B37" s="17"/>
      <c r="C37" s="17"/>
      <c r="D37" s="17"/>
      <c r="E37" s="17"/>
      <c r="F37" s="17"/>
      <c r="G37" s="18"/>
    </row>
    <row r="38" spans="1:11" x14ac:dyDescent="0.25">
      <c r="A38" s="34"/>
      <c r="B38" s="34"/>
      <c r="C38" s="34"/>
      <c r="D38" s="34"/>
      <c r="E38" s="34"/>
      <c r="F38" s="34"/>
      <c r="G38" s="34"/>
    </row>
    <row r="39" spans="1:11" x14ac:dyDescent="0.25">
      <c r="A39" s="35"/>
      <c r="B39" s="35"/>
      <c r="C39" s="36"/>
      <c r="D39" s="36"/>
      <c r="E39" s="36"/>
      <c r="F39" s="35"/>
      <c r="G39" s="35"/>
    </row>
    <row r="40" spans="1:11" x14ac:dyDescent="0.25">
      <c r="A40" s="35"/>
      <c r="B40" s="35"/>
      <c r="C40" s="36"/>
      <c r="D40" s="36"/>
      <c r="E40" s="36"/>
      <c r="F40" s="35"/>
      <c r="G40" s="35"/>
    </row>
    <row r="41" spans="1:11" ht="24" customHeight="1" x14ac:dyDescent="0.25">
      <c r="A41" s="37" t="s">
        <v>45</v>
      </c>
      <c r="B41" s="37"/>
      <c r="C41" s="37"/>
      <c r="D41" s="37"/>
      <c r="E41" s="37"/>
      <c r="F41" s="37"/>
      <c r="G41" s="37"/>
    </row>
    <row r="42" spans="1:11" x14ac:dyDescent="0.25">
      <c r="A42" s="2" t="s">
        <v>46</v>
      </c>
      <c r="B42" s="2"/>
      <c r="C42" s="2"/>
      <c r="D42" s="2"/>
      <c r="E42" s="2"/>
      <c r="F42" s="2"/>
      <c r="G42" s="2"/>
    </row>
    <row r="43" spans="1:11" ht="27.75" customHeight="1" x14ac:dyDescent="0.25">
      <c r="A43" s="38" t="s">
        <v>47</v>
      </c>
      <c r="B43" s="39"/>
      <c r="C43" s="39"/>
      <c r="D43" s="39"/>
      <c r="E43" s="39"/>
      <c r="F43" s="39"/>
      <c r="G43" s="40"/>
    </row>
    <row r="44" spans="1:11" ht="20.25" customHeight="1" x14ac:dyDescent="0.25">
      <c r="A44" s="25" t="s">
        <v>48</v>
      </c>
      <c r="B44" s="41" t="s">
        <v>49</v>
      </c>
      <c r="C44" s="42"/>
      <c r="D44" s="42"/>
      <c r="E44" s="42"/>
      <c r="F44" s="43"/>
      <c r="G44" s="44" t="s">
        <v>44</v>
      </c>
    </row>
    <row r="45" spans="1:11" ht="26.25" x14ac:dyDescent="0.25">
      <c r="A45" s="25"/>
      <c r="B45" s="45" t="s">
        <v>5</v>
      </c>
      <c r="C45" s="7" t="s">
        <v>6</v>
      </c>
      <c r="D45" s="7" t="s">
        <v>7</v>
      </c>
      <c r="E45" s="7" t="s">
        <v>6</v>
      </c>
      <c r="F45" s="46" t="s">
        <v>50</v>
      </c>
      <c r="G45" s="27"/>
      <c r="J45" s="47"/>
      <c r="K45" s="47"/>
    </row>
    <row r="46" spans="1:11" ht="12.95" customHeight="1" x14ac:dyDescent="0.25">
      <c r="A46" s="48" t="s">
        <v>51</v>
      </c>
      <c r="B46" s="49">
        <v>13852</v>
      </c>
      <c r="C46" s="50">
        <f>B46/G46</f>
        <v>0.83642292132117624</v>
      </c>
      <c r="D46" s="49">
        <v>2709</v>
      </c>
      <c r="E46" s="51">
        <f>D46/G46</f>
        <v>0.16357707867882373</v>
      </c>
      <c r="F46" s="52">
        <f>D46/B46</f>
        <v>0.19556742708634131</v>
      </c>
      <c r="G46" s="31">
        <f>G47+G48+G49</f>
        <v>16561</v>
      </c>
      <c r="H46" s="53"/>
      <c r="J46" s="54"/>
      <c r="K46" s="54"/>
    </row>
    <row r="47" spans="1:11" ht="12.95" customHeight="1" x14ac:dyDescent="0.25">
      <c r="A47" s="9" t="s">
        <v>52</v>
      </c>
      <c r="B47" s="10">
        <v>8159</v>
      </c>
      <c r="C47" s="29">
        <f>B47/G47</f>
        <v>0.85113707490089718</v>
      </c>
      <c r="D47" s="10">
        <v>1427</v>
      </c>
      <c r="E47" s="11">
        <f t="shared" ref="E47:E87" si="3">D47/G47</f>
        <v>0.14886292509910287</v>
      </c>
      <c r="F47" s="55">
        <f>D47/B47</f>
        <v>0.17489888466723863</v>
      </c>
      <c r="G47" s="13">
        <f>B47+D47</f>
        <v>9586</v>
      </c>
      <c r="J47" s="54"/>
      <c r="K47" s="54"/>
    </row>
    <row r="48" spans="1:11" ht="12.95" customHeight="1" x14ac:dyDescent="0.25">
      <c r="A48" s="9" t="s">
        <v>53</v>
      </c>
      <c r="B48" s="10">
        <v>370</v>
      </c>
      <c r="C48" s="29">
        <f t="shared" ref="C48:C87" si="4">B48/G48</f>
        <v>0.70881226053639845</v>
      </c>
      <c r="D48" s="10">
        <v>152</v>
      </c>
      <c r="E48" s="11">
        <f t="shared" si="3"/>
        <v>0.29118773946360155</v>
      </c>
      <c r="F48" s="55">
        <f t="shared" ref="F48:F49" si="5">D48/B48</f>
        <v>0.41081081081081083</v>
      </c>
      <c r="G48" s="13">
        <f t="shared" ref="G48:G49" si="6">B48+D48</f>
        <v>522</v>
      </c>
      <c r="J48" s="54"/>
      <c r="K48" s="54"/>
    </row>
    <row r="49" spans="1:12" ht="12.95" customHeight="1" x14ac:dyDescent="0.25">
      <c r="A49" s="56" t="s">
        <v>54</v>
      </c>
      <c r="B49" s="10">
        <v>5323</v>
      </c>
      <c r="C49" s="57">
        <f t="shared" si="4"/>
        <v>0.82488764915543156</v>
      </c>
      <c r="D49" s="10">
        <v>1130</v>
      </c>
      <c r="E49" s="58">
        <f t="shared" si="3"/>
        <v>0.17511235084456842</v>
      </c>
      <c r="F49" s="55">
        <f t="shared" si="5"/>
        <v>0.21228630471538606</v>
      </c>
      <c r="G49" s="13">
        <f t="shared" si="6"/>
        <v>6453</v>
      </c>
      <c r="J49" s="47"/>
      <c r="K49" s="47"/>
    </row>
    <row r="50" spans="1:12" s="53" customFormat="1" ht="12.95" customHeight="1" x14ac:dyDescent="0.25">
      <c r="A50" s="59" t="s">
        <v>55</v>
      </c>
      <c r="B50" s="49">
        <v>1585</v>
      </c>
      <c r="C50" s="60">
        <f t="shared" si="4"/>
        <v>0.79012961116650049</v>
      </c>
      <c r="D50" s="49">
        <v>421</v>
      </c>
      <c r="E50" s="61">
        <f t="shared" si="3"/>
        <v>0.20987038883349951</v>
      </c>
      <c r="F50" s="52">
        <f>D50/B50</f>
        <v>0.26561514195583596</v>
      </c>
      <c r="G50" s="31">
        <f>G51+G52+G53</f>
        <v>2006</v>
      </c>
      <c r="J50" s="54"/>
      <c r="K50" s="54"/>
      <c r="L50"/>
    </row>
    <row r="51" spans="1:12" ht="12.95" customHeight="1" x14ac:dyDescent="0.25">
      <c r="A51" s="62" t="s">
        <v>56</v>
      </c>
      <c r="B51" s="10">
        <v>287</v>
      </c>
      <c r="C51" s="63">
        <f t="shared" si="4"/>
        <v>0.75526315789473686</v>
      </c>
      <c r="D51" s="10">
        <v>93</v>
      </c>
      <c r="E51" s="64">
        <f t="shared" si="3"/>
        <v>0.24473684210526317</v>
      </c>
      <c r="F51" s="55">
        <f>D51/B51</f>
        <v>0.3240418118466899</v>
      </c>
      <c r="G51" s="13">
        <f>B51+D51</f>
        <v>380</v>
      </c>
      <c r="J51" s="54"/>
      <c r="K51" s="54"/>
    </row>
    <row r="52" spans="1:12" ht="12.95" customHeight="1" x14ac:dyDescent="0.25">
      <c r="A52" s="9" t="s">
        <v>57</v>
      </c>
      <c r="B52" s="10">
        <v>1251</v>
      </c>
      <c r="C52" s="29">
        <f t="shared" si="4"/>
        <v>0.80295250320924261</v>
      </c>
      <c r="D52" s="10">
        <v>307</v>
      </c>
      <c r="E52" s="11">
        <f t="shared" si="3"/>
        <v>0.19704749679075739</v>
      </c>
      <c r="F52" s="55">
        <f t="shared" ref="F52:F53" si="7">D52/B52</f>
        <v>0.24540367705835331</v>
      </c>
      <c r="G52" s="13">
        <f t="shared" ref="G52:G86" si="8">B52+D52</f>
        <v>1558</v>
      </c>
      <c r="J52" s="54"/>
      <c r="K52" s="54"/>
    </row>
    <row r="53" spans="1:12" ht="12.95" customHeight="1" x14ac:dyDescent="0.25">
      <c r="A53" s="9" t="s">
        <v>58</v>
      </c>
      <c r="B53" s="10">
        <v>47</v>
      </c>
      <c r="C53" s="29">
        <f t="shared" si="4"/>
        <v>0.69117647058823528</v>
      </c>
      <c r="D53" s="10">
        <v>21</v>
      </c>
      <c r="E53" s="11">
        <f t="shared" si="3"/>
        <v>0.30882352941176472</v>
      </c>
      <c r="F53" s="55">
        <f t="shared" si="7"/>
        <v>0.44680851063829785</v>
      </c>
      <c r="G53" s="13">
        <f t="shared" si="8"/>
        <v>68</v>
      </c>
      <c r="J53" s="47"/>
      <c r="K53" s="47"/>
    </row>
    <row r="54" spans="1:12" s="53" customFormat="1" ht="12.95" customHeight="1" x14ac:dyDescent="0.25">
      <c r="A54" s="59" t="s">
        <v>59</v>
      </c>
      <c r="B54" s="49">
        <v>1269</v>
      </c>
      <c r="C54" s="60">
        <f t="shared" si="4"/>
        <v>0.81923821820529374</v>
      </c>
      <c r="D54" s="49">
        <v>280</v>
      </c>
      <c r="E54" s="61">
        <f t="shared" si="3"/>
        <v>0.18076178179470626</v>
      </c>
      <c r="F54" s="52">
        <f>D54/B54</f>
        <v>0.22064617809298662</v>
      </c>
      <c r="G54" s="31">
        <f>G55+G56+G57</f>
        <v>1549</v>
      </c>
      <c r="J54" s="54"/>
      <c r="K54" s="54"/>
      <c r="L54"/>
    </row>
    <row r="55" spans="1:12" ht="12.95" customHeight="1" x14ac:dyDescent="0.25">
      <c r="A55" s="9" t="s">
        <v>60</v>
      </c>
      <c r="B55" s="10">
        <v>186</v>
      </c>
      <c r="C55" s="29">
        <f t="shared" si="4"/>
        <v>0.84162895927601811</v>
      </c>
      <c r="D55" s="10">
        <v>35</v>
      </c>
      <c r="E55" s="11">
        <f t="shared" si="3"/>
        <v>0.15837104072398189</v>
      </c>
      <c r="F55" s="55">
        <f>D55/B55</f>
        <v>0.18817204301075269</v>
      </c>
      <c r="G55" s="13">
        <f t="shared" si="8"/>
        <v>221</v>
      </c>
      <c r="J55" s="54"/>
      <c r="K55" s="54"/>
    </row>
    <row r="56" spans="1:12" ht="17.25" customHeight="1" x14ac:dyDescent="0.25">
      <c r="A56" s="9" t="s">
        <v>61</v>
      </c>
      <c r="B56" s="10">
        <v>350</v>
      </c>
      <c r="C56" s="29">
        <f t="shared" si="4"/>
        <v>0.81775700934579443</v>
      </c>
      <c r="D56" s="10">
        <v>78</v>
      </c>
      <c r="E56" s="11">
        <f t="shared" si="3"/>
        <v>0.1822429906542056</v>
      </c>
      <c r="F56" s="55">
        <f t="shared" ref="F56:F57" si="9">D56/B56</f>
        <v>0.22285714285714286</v>
      </c>
      <c r="G56" s="13">
        <f t="shared" si="8"/>
        <v>428</v>
      </c>
      <c r="J56" s="54"/>
      <c r="K56" s="54"/>
    </row>
    <row r="57" spans="1:12" ht="15.75" customHeight="1" x14ac:dyDescent="0.25">
      <c r="A57" s="65" t="s">
        <v>62</v>
      </c>
      <c r="B57" s="10">
        <v>733</v>
      </c>
      <c r="C57" s="29">
        <f t="shared" si="4"/>
        <v>0.81444444444444442</v>
      </c>
      <c r="D57" s="10">
        <v>167</v>
      </c>
      <c r="E57" s="11">
        <f t="shared" si="3"/>
        <v>0.18555555555555556</v>
      </c>
      <c r="F57" s="55">
        <f t="shared" si="9"/>
        <v>0.22783083219645292</v>
      </c>
      <c r="G57" s="13">
        <f t="shared" si="8"/>
        <v>900</v>
      </c>
      <c r="J57" s="47"/>
      <c r="K57" s="47"/>
    </row>
    <row r="58" spans="1:12" s="53" customFormat="1" ht="12.95" customHeight="1" x14ac:dyDescent="0.25">
      <c r="A58" s="59" t="s">
        <v>63</v>
      </c>
      <c r="B58" s="49">
        <v>759</v>
      </c>
      <c r="C58" s="60">
        <f t="shared" si="4"/>
        <v>0.7776639344262295</v>
      </c>
      <c r="D58" s="49">
        <v>217</v>
      </c>
      <c r="E58" s="61">
        <f t="shared" si="3"/>
        <v>0.2223360655737705</v>
      </c>
      <c r="F58" s="52">
        <f>D58/B58</f>
        <v>0.28590250329380762</v>
      </c>
      <c r="G58" s="31">
        <f>G59+G60+G61+G62</f>
        <v>976</v>
      </c>
      <c r="J58" s="54"/>
      <c r="K58" s="54"/>
      <c r="L58"/>
    </row>
    <row r="59" spans="1:12" ht="12.95" customHeight="1" x14ac:dyDescent="0.25">
      <c r="A59" s="9" t="s">
        <v>64</v>
      </c>
      <c r="B59" s="10">
        <v>391</v>
      </c>
      <c r="C59" s="29">
        <f t="shared" si="4"/>
        <v>0.76666666666666672</v>
      </c>
      <c r="D59" s="10">
        <v>119</v>
      </c>
      <c r="E59" s="11">
        <f t="shared" si="3"/>
        <v>0.23333333333333334</v>
      </c>
      <c r="F59" s="55">
        <f>D59/B59</f>
        <v>0.30434782608695654</v>
      </c>
      <c r="G59" s="13">
        <f t="shared" si="8"/>
        <v>510</v>
      </c>
      <c r="J59" s="54"/>
      <c r="K59" s="54"/>
    </row>
    <row r="60" spans="1:12" ht="12.95" customHeight="1" x14ac:dyDescent="0.25">
      <c r="A60" s="9" t="s">
        <v>65</v>
      </c>
      <c r="B60" s="10">
        <v>124</v>
      </c>
      <c r="C60" s="29">
        <f t="shared" si="4"/>
        <v>0.81045751633986929</v>
      </c>
      <c r="D60" s="10">
        <v>29</v>
      </c>
      <c r="E60" s="11">
        <f t="shared" si="3"/>
        <v>0.18954248366013071</v>
      </c>
      <c r="F60" s="55">
        <f t="shared" ref="F60:F82" si="10">D60/B60</f>
        <v>0.23387096774193547</v>
      </c>
      <c r="G60" s="13">
        <f t="shared" si="8"/>
        <v>153</v>
      </c>
      <c r="J60" s="54"/>
      <c r="K60" s="54"/>
    </row>
    <row r="61" spans="1:12" ht="12.95" customHeight="1" x14ac:dyDescent="0.25">
      <c r="A61" s="66" t="s">
        <v>66</v>
      </c>
      <c r="B61" s="10">
        <v>128</v>
      </c>
      <c r="C61" s="29">
        <f t="shared" si="4"/>
        <v>0.73988439306358378</v>
      </c>
      <c r="D61" s="10">
        <v>45</v>
      </c>
      <c r="E61" s="11">
        <f t="shared" si="3"/>
        <v>0.26011560693641617</v>
      </c>
      <c r="F61" s="55">
        <f t="shared" si="10"/>
        <v>0.3515625</v>
      </c>
      <c r="G61" s="13">
        <f t="shared" si="8"/>
        <v>173</v>
      </c>
      <c r="J61" s="54"/>
      <c r="K61" s="54"/>
    </row>
    <row r="62" spans="1:12" ht="12.95" customHeight="1" x14ac:dyDescent="0.25">
      <c r="A62" s="9" t="s">
        <v>67</v>
      </c>
      <c r="B62" s="10">
        <v>116</v>
      </c>
      <c r="C62" s="29">
        <f t="shared" si="4"/>
        <v>0.82857142857142863</v>
      </c>
      <c r="D62" s="10">
        <v>24</v>
      </c>
      <c r="E62" s="11">
        <f t="shared" si="3"/>
        <v>0.17142857142857143</v>
      </c>
      <c r="F62" s="55">
        <f t="shared" si="10"/>
        <v>0.20689655172413793</v>
      </c>
      <c r="G62" s="13">
        <f t="shared" si="8"/>
        <v>140</v>
      </c>
      <c r="J62" s="47"/>
      <c r="K62" s="47"/>
    </row>
    <row r="63" spans="1:12" s="53" customFormat="1" ht="12.95" customHeight="1" x14ac:dyDescent="0.25">
      <c r="A63" s="59" t="s">
        <v>68</v>
      </c>
      <c r="B63" s="49">
        <v>1074</v>
      </c>
      <c r="C63" s="60">
        <f t="shared" si="4"/>
        <v>0.70937912813738446</v>
      </c>
      <c r="D63" s="49">
        <v>440</v>
      </c>
      <c r="E63" s="61">
        <f t="shared" si="3"/>
        <v>0.29062087186261559</v>
      </c>
      <c r="F63" s="52">
        <f t="shared" si="10"/>
        <v>0.40968342644320299</v>
      </c>
      <c r="G63" s="31">
        <f>G64+G65+G66+G67</f>
        <v>1514</v>
      </c>
      <c r="J63" s="54"/>
      <c r="K63" s="54"/>
      <c r="L63"/>
    </row>
    <row r="64" spans="1:12" ht="12.95" customHeight="1" x14ac:dyDescent="0.25">
      <c r="A64" s="9" t="s">
        <v>69</v>
      </c>
      <c r="B64" s="10">
        <v>235</v>
      </c>
      <c r="C64" s="29">
        <f t="shared" si="4"/>
        <v>0.71646341463414631</v>
      </c>
      <c r="D64" s="10">
        <v>93</v>
      </c>
      <c r="E64" s="11">
        <f>D64/G64</f>
        <v>0.28353658536585363</v>
      </c>
      <c r="F64" s="55">
        <f t="shared" si="10"/>
        <v>0.39574468085106385</v>
      </c>
      <c r="G64" s="13">
        <f>B64+D64</f>
        <v>328</v>
      </c>
      <c r="J64" s="54"/>
      <c r="K64" s="54"/>
    </row>
    <row r="65" spans="1:11" ht="12.95" customHeight="1" x14ac:dyDescent="0.25">
      <c r="A65" s="9" t="s">
        <v>70</v>
      </c>
      <c r="B65" s="10">
        <v>548</v>
      </c>
      <c r="C65" s="29">
        <f t="shared" si="4"/>
        <v>0.70709677419354844</v>
      </c>
      <c r="D65" s="10">
        <v>227</v>
      </c>
      <c r="E65" s="11">
        <f>D65/G65</f>
        <v>0.29290322580645162</v>
      </c>
      <c r="F65" s="55">
        <f t="shared" si="10"/>
        <v>0.41423357664233579</v>
      </c>
      <c r="G65" s="13">
        <f>B65+D65</f>
        <v>775</v>
      </c>
      <c r="J65" s="54"/>
      <c r="K65" s="54"/>
    </row>
    <row r="66" spans="1:11" ht="12.95" customHeight="1" x14ac:dyDescent="0.25">
      <c r="A66" s="9" t="s">
        <v>71</v>
      </c>
      <c r="B66" s="10">
        <v>253</v>
      </c>
      <c r="C66" s="29">
        <f t="shared" si="4"/>
        <v>0.69696969696969702</v>
      </c>
      <c r="D66" s="10">
        <v>110</v>
      </c>
      <c r="E66" s="11">
        <f>D66/G66</f>
        <v>0.30303030303030304</v>
      </c>
      <c r="F66" s="55">
        <f t="shared" si="10"/>
        <v>0.43478260869565216</v>
      </c>
      <c r="G66" s="13">
        <f>B66+D66</f>
        <v>363</v>
      </c>
      <c r="J66" s="54"/>
      <c r="K66" s="54"/>
    </row>
    <row r="67" spans="1:11" ht="12.95" customHeight="1" x14ac:dyDescent="0.25">
      <c r="A67" s="9" t="s">
        <v>72</v>
      </c>
      <c r="B67" s="10">
        <v>38</v>
      </c>
      <c r="C67" s="29">
        <f t="shared" si="4"/>
        <v>0.79166666666666663</v>
      </c>
      <c r="D67" s="10">
        <v>10</v>
      </c>
      <c r="E67" s="11">
        <f>D67/G67</f>
        <v>0.20833333333333334</v>
      </c>
      <c r="F67" s="55">
        <f t="shared" si="10"/>
        <v>0.26315789473684209</v>
      </c>
      <c r="G67" s="13">
        <f>B67+D67</f>
        <v>48</v>
      </c>
      <c r="J67" s="47"/>
      <c r="K67" s="47"/>
    </row>
    <row r="68" spans="1:11" ht="12.95" customHeight="1" x14ac:dyDescent="0.25">
      <c r="A68" s="59" t="s">
        <v>73</v>
      </c>
      <c r="B68" s="49">
        <v>716</v>
      </c>
      <c r="C68" s="60">
        <f t="shared" si="4"/>
        <v>0.81548974943052388</v>
      </c>
      <c r="D68" s="49">
        <v>162</v>
      </c>
      <c r="E68" s="61">
        <f t="shared" si="3"/>
        <v>0.18451025056947609</v>
      </c>
      <c r="F68" s="52">
        <f t="shared" si="10"/>
        <v>0.22625698324022347</v>
      </c>
      <c r="G68" s="31">
        <f>G69+G70+G71+G72+G73</f>
        <v>878</v>
      </c>
      <c r="H68" s="53"/>
      <c r="J68" s="54"/>
      <c r="K68" s="54"/>
    </row>
    <row r="69" spans="1:11" ht="12.95" customHeight="1" x14ac:dyDescent="0.25">
      <c r="A69" s="9" t="s">
        <v>74</v>
      </c>
      <c r="B69" s="10">
        <v>82</v>
      </c>
      <c r="C69" s="29">
        <f t="shared" si="4"/>
        <v>0.7592592592592593</v>
      </c>
      <c r="D69" s="10">
        <v>26</v>
      </c>
      <c r="E69" s="11">
        <f t="shared" si="3"/>
        <v>0.24074074074074073</v>
      </c>
      <c r="F69" s="55">
        <f t="shared" si="10"/>
        <v>0.31707317073170732</v>
      </c>
      <c r="G69" s="13">
        <f t="shared" si="8"/>
        <v>108</v>
      </c>
      <c r="J69" s="54"/>
      <c r="K69" s="54"/>
    </row>
    <row r="70" spans="1:11" ht="12.95" customHeight="1" x14ac:dyDescent="0.25">
      <c r="A70" s="66" t="s">
        <v>75</v>
      </c>
      <c r="B70" s="10">
        <v>76</v>
      </c>
      <c r="C70" s="29">
        <f t="shared" si="4"/>
        <v>0.80851063829787229</v>
      </c>
      <c r="D70" s="10">
        <v>18</v>
      </c>
      <c r="E70" s="11">
        <f t="shared" si="3"/>
        <v>0.19148936170212766</v>
      </c>
      <c r="F70" s="55">
        <f t="shared" si="10"/>
        <v>0.23684210526315788</v>
      </c>
      <c r="G70" s="13">
        <f t="shared" si="8"/>
        <v>94</v>
      </c>
      <c r="J70" s="54"/>
      <c r="K70" s="54"/>
    </row>
    <row r="71" spans="1:11" ht="12.95" customHeight="1" x14ac:dyDescent="0.25">
      <c r="A71" s="9" t="s">
        <v>76</v>
      </c>
      <c r="B71" s="10">
        <v>104</v>
      </c>
      <c r="C71" s="29">
        <f t="shared" si="4"/>
        <v>0.85950413223140498</v>
      </c>
      <c r="D71" s="10">
        <v>17</v>
      </c>
      <c r="E71" s="11">
        <f t="shared" si="3"/>
        <v>0.14049586776859505</v>
      </c>
      <c r="F71" s="55">
        <f t="shared" si="10"/>
        <v>0.16346153846153846</v>
      </c>
      <c r="G71" s="13">
        <f t="shared" si="8"/>
        <v>121</v>
      </c>
      <c r="J71" s="54"/>
      <c r="K71" s="54"/>
    </row>
    <row r="72" spans="1:11" ht="12.95" customHeight="1" x14ac:dyDescent="0.25">
      <c r="A72" s="9" t="s">
        <v>77</v>
      </c>
      <c r="B72" s="10">
        <v>143</v>
      </c>
      <c r="C72" s="29">
        <f t="shared" si="4"/>
        <v>0.84615384615384615</v>
      </c>
      <c r="D72" s="10">
        <v>26</v>
      </c>
      <c r="E72" s="11">
        <f t="shared" si="3"/>
        <v>0.15384615384615385</v>
      </c>
      <c r="F72" s="55">
        <f t="shared" si="10"/>
        <v>0.18181818181818182</v>
      </c>
      <c r="G72" s="13">
        <f t="shared" si="8"/>
        <v>169</v>
      </c>
      <c r="J72" s="54"/>
      <c r="K72" s="54"/>
    </row>
    <row r="73" spans="1:11" ht="12.95" customHeight="1" x14ac:dyDescent="0.25">
      <c r="A73" s="66" t="s">
        <v>78</v>
      </c>
      <c r="B73" s="10">
        <v>311</v>
      </c>
      <c r="C73" s="29">
        <f t="shared" si="4"/>
        <v>0.80569948186528495</v>
      </c>
      <c r="D73" s="10">
        <v>75</v>
      </c>
      <c r="E73" s="11">
        <f t="shared" si="3"/>
        <v>0.19430051813471502</v>
      </c>
      <c r="F73" s="55">
        <f t="shared" si="10"/>
        <v>0.24115755627009647</v>
      </c>
      <c r="G73" s="13">
        <f t="shared" si="8"/>
        <v>386</v>
      </c>
      <c r="J73" s="47"/>
      <c r="K73" s="47"/>
    </row>
    <row r="74" spans="1:11" ht="12.95" customHeight="1" x14ac:dyDescent="0.25">
      <c r="A74" s="59" t="s">
        <v>79</v>
      </c>
      <c r="B74" s="49">
        <v>772</v>
      </c>
      <c r="C74" s="60">
        <f t="shared" si="4"/>
        <v>0.73384030418250945</v>
      </c>
      <c r="D74" s="49">
        <v>280</v>
      </c>
      <c r="E74" s="61">
        <f t="shared" si="3"/>
        <v>0.26615969581749049</v>
      </c>
      <c r="F74" s="52">
        <f>D74/B74</f>
        <v>0.36269430051813473</v>
      </c>
      <c r="G74" s="31">
        <f>G75+G76+G77</f>
        <v>1052</v>
      </c>
      <c r="H74" s="53"/>
      <c r="J74" s="54"/>
      <c r="K74" s="54"/>
    </row>
    <row r="75" spans="1:11" ht="12.95" customHeight="1" x14ac:dyDescent="0.25">
      <c r="A75" s="9" t="s">
        <v>80</v>
      </c>
      <c r="B75" s="10">
        <v>192</v>
      </c>
      <c r="C75" s="29">
        <f t="shared" si="4"/>
        <v>0.79338842975206614</v>
      </c>
      <c r="D75" s="10">
        <v>50</v>
      </c>
      <c r="E75" s="11">
        <f t="shared" si="3"/>
        <v>0.20661157024793389</v>
      </c>
      <c r="F75" s="55">
        <f t="shared" si="10"/>
        <v>0.26041666666666669</v>
      </c>
      <c r="G75" s="13">
        <f t="shared" si="8"/>
        <v>242</v>
      </c>
      <c r="J75" s="54"/>
      <c r="K75" s="54"/>
    </row>
    <row r="76" spans="1:11" ht="12.95" customHeight="1" x14ac:dyDescent="0.25">
      <c r="A76" s="9" t="s">
        <v>81</v>
      </c>
      <c r="B76" s="10">
        <v>135</v>
      </c>
      <c r="C76" s="29">
        <f t="shared" si="4"/>
        <v>0.69230769230769229</v>
      </c>
      <c r="D76" s="10">
        <v>60</v>
      </c>
      <c r="E76" s="11">
        <f t="shared" si="3"/>
        <v>0.30769230769230771</v>
      </c>
      <c r="F76" s="55">
        <f t="shared" si="10"/>
        <v>0.44444444444444442</v>
      </c>
      <c r="G76" s="13">
        <f t="shared" si="8"/>
        <v>195</v>
      </c>
      <c r="J76" s="54"/>
      <c r="K76" s="54"/>
    </row>
    <row r="77" spans="1:11" ht="12.95" customHeight="1" x14ac:dyDescent="0.25">
      <c r="A77" s="66" t="s">
        <v>82</v>
      </c>
      <c r="B77" s="10">
        <v>445</v>
      </c>
      <c r="C77" s="29">
        <f t="shared" si="4"/>
        <v>0.72357723577235777</v>
      </c>
      <c r="D77" s="10">
        <v>170</v>
      </c>
      <c r="E77" s="11">
        <f t="shared" si="3"/>
        <v>0.27642276422764228</v>
      </c>
      <c r="F77" s="55">
        <f t="shared" si="10"/>
        <v>0.38202247191011235</v>
      </c>
      <c r="G77" s="13">
        <f t="shared" si="8"/>
        <v>615</v>
      </c>
      <c r="J77" s="47"/>
      <c r="K77" s="47"/>
    </row>
    <row r="78" spans="1:11" ht="12.95" customHeight="1" x14ac:dyDescent="0.25">
      <c r="A78" s="59" t="s">
        <v>83</v>
      </c>
      <c r="B78" s="49">
        <v>662</v>
      </c>
      <c r="C78" s="60">
        <f t="shared" si="4"/>
        <v>0.81226993865030672</v>
      </c>
      <c r="D78" s="49">
        <v>153</v>
      </c>
      <c r="E78" s="61">
        <f t="shared" si="3"/>
        <v>0.18773006134969325</v>
      </c>
      <c r="F78" s="52">
        <f>D78/B78</f>
        <v>0.23111782477341389</v>
      </c>
      <c r="G78" s="31">
        <f>G79+G80+G81+G82</f>
        <v>815</v>
      </c>
      <c r="H78" s="53"/>
      <c r="J78" s="54"/>
      <c r="K78" s="54"/>
    </row>
    <row r="79" spans="1:11" ht="12.95" customHeight="1" x14ac:dyDescent="0.25">
      <c r="A79" s="9" t="s">
        <v>84</v>
      </c>
      <c r="B79" s="10">
        <v>210</v>
      </c>
      <c r="C79" s="29">
        <f t="shared" si="4"/>
        <v>0.81395348837209303</v>
      </c>
      <c r="D79" s="10">
        <v>48</v>
      </c>
      <c r="E79" s="11">
        <f t="shared" si="3"/>
        <v>0.18604651162790697</v>
      </c>
      <c r="F79" s="55">
        <f t="shared" si="10"/>
        <v>0.22857142857142856</v>
      </c>
      <c r="G79" s="13">
        <f t="shared" si="8"/>
        <v>258</v>
      </c>
      <c r="J79" s="54"/>
      <c r="K79" s="54"/>
    </row>
    <row r="80" spans="1:11" ht="12.95" customHeight="1" x14ac:dyDescent="0.25">
      <c r="A80" s="9" t="s">
        <v>85</v>
      </c>
      <c r="B80" s="10">
        <v>142</v>
      </c>
      <c r="C80" s="29">
        <f t="shared" si="4"/>
        <v>0.82080924855491333</v>
      </c>
      <c r="D80" s="10">
        <v>31</v>
      </c>
      <c r="E80" s="11">
        <f t="shared" si="3"/>
        <v>0.1791907514450867</v>
      </c>
      <c r="F80" s="55">
        <f t="shared" si="10"/>
        <v>0.21830985915492956</v>
      </c>
      <c r="G80" s="13">
        <f t="shared" si="8"/>
        <v>173</v>
      </c>
      <c r="J80" s="54"/>
      <c r="K80" s="54"/>
    </row>
    <row r="81" spans="1:11" ht="12.95" customHeight="1" x14ac:dyDescent="0.25">
      <c r="A81" s="66" t="s">
        <v>86</v>
      </c>
      <c r="B81" s="10">
        <v>93</v>
      </c>
      <c r="C81" s="29">
        <f t="shared" si="4"/>
        <v>0.86915887850467288</v>
      </c>
      <c r="D81" s="10">
        <v>14</v>
      </c>
      <c r="E81" s="11">
        <f t="shared" si="3"/>
        <v>0.13084112149532709</v>
      </c>
      <c r="F81" s="55">
        <f t="shared" si="10"/>
        <v>0.15053763440860216</v>
      </c>
      <c r="G81" s="13">
        <f t="shared" si="8"/>
        <v>107</v>
      </c>
      <c r="J81" s="54"/>
      <c r="K81" s="54"/>
    </row>
    <row r="82" spans="1:11" ht="12.95" customHeight="1" x14ac:dyDescent="0.25">
      <c r="A82" s="9" t="s">
        <v>87</v>
      </c>
      <c r="B82" s="10">
        <v>217</v>
      </c>
      <c r="C82" s="29">
        <f t="shared" si="4"/>
        <v>0.78339350180505418</v>
      </c>
      <c r="D82" s="10">
        <v>60</v>
      </c>
      <c r="E82" s="11">
        <f t="shared" si="3"/>
        <v>0.21660649819494585</v>
      </c>
      <c r="F82" s="55">
        <f t="shared" si="10"/>
        <v>0.27649769585253459</v>
      </c>
      <c r="G82" s="13">
        <f t="shared" si="8"/>
        <v>277</v>
      </c>
      <c r="J82" s="47"/>
      <c r="K82" s="47"/>
    </row>
    <row r="83" spans="1:11" ht="12.95" customHeight="1" x14ac:dyDescent="0.25">
      <c r="A83" s="59" t="s">
        <v>88</v>
      </c>
      <c r="B83" s="49">
        <v>917</v>
      </c>
      <c r="C83" s="60">
        <f t="shared" si="4"/>
        <v>0.78983634797588287</v>
      </c>
      <c r="D83" s="49">
        <v>244</v>
      </c>
      <c r="E83" s="61">
        <f t="shared" si="3"/>
        <v>0.21016365202411713</v>
      </c>
      <c r="F83" s="67">
        <f>D83/B83</f>
        <v>0.26608505997818976</v>
      </c>
      <c r="G83" s="31">
        <f>G84+G85+G86</f>
        <v>1161</v>
      </c>
      <c r="H83" s="53"/>
      <c r="J83" s="54"/>
      <c r="K83" s="54"/>
    </row>
    <row r="84" spans="1:11" ht="12.95" customHeight="1" x14ac:dyDescent="0.25">
      <c r="A84" s="9" t="s">
        <v>89</v>
      </c>
      <c r="B84" s="10">
        <v>616</v>
      </c>
      <c r="C84" s="29">
        <f t="shared" si="4"/>
        <v>0.80208333333333337</v>
      </c>
      <c r="D84" s="10">
        <v>152</v>
      </c>
      <c r="E84" s="11">
        <f t="shared" si="3"/>
        <v>0.19791666666666666</v>
      </c>
      <c r="F84" s="55">
        <f t="shared" ref="F84:F86" si="11">D84/B84</f>
        <v>0.24675324675324675</v>
      </c>
      <c r="G84" s="13">
        <f t="shared" si="8"/>
        <v>768</v>
      </c>
      <c r="J84" s="54"/>
      <c r="K84" s="54"/>
    </row>
    <row r="85" spans="1:11" ht="12.95" customHeight="1" x14ac:dyDescent="0.25">
      <c r="A85" s="9" t="s">
        <v>90</v>
      </c>
      <c r="B85" s="10">
        <v>115</v>
      </c>
      <c r="C85" s="29">
        <f t="shared" si="4"/>
        <v>0.80419580419580416</v>
      </c>
      <c r="D85" s="10">
        <v>28</v>
      </c>
      <c r="E85" s="11">
        <f t="shared" si="3"/>
        <v>0.19580419580419581</v>
      </c>
      <c r="F85" s="55">
        <f t="shared" si="11"/>
        <v>0.24347826086956523</v>
      </c>
      <c r="G85" s="13">
        <f t="shared" si="8"/>
        <v>143</v>
      </c>
      <c r="J85" s="54"/>
      <c r="K85" s="54"/>
    </row>
    <row r="86" spans="1:11" x14ac:dyDescent="0.25">
      <c r="A86" s="68" t="s">
        <v>91</v>
      </c>
      <c r="B86" s="69">
        <v>186</v>
      </c>
      <c r="C86" s="57">
        <f t="shared" si="4"/>
        <v>0.74399999999999999</v>
      </c>
      <c r="D86" s="69">
        <v>64</v>
      </c>
      <c r="E86" s="58">
        <f t="shared" si="3"/>
        <v>0.25600000000000001</v>
      </c>
      <c r="F86" s="55">
        <f t="shared" si="11"/>
        <v>0.34408602150537637</v>
      </c>
      <c r="G86" s="13">
        <f t="shared" si="8"/>
        <v>250</v>
      </c>
    </row>
    <row r="87" spans="1:11" ht="19.5" customHeight="1" x14ac:dyDescent="0.25">
      <c r="A87" s="59" t="s">
        <v>44</v>
      </c>
      <c r="B87" s="49">
        <f>+SUM(B83+B78+B74+B68+B63+B58+B54+B50+B46)</f>
        <v>21606</v>
      </c>
      <c r="C87" s="33">
        <f t="shared" si="4"/>
        <v>0.81495171997586002</v>
      </c>
      <c r="D87" s="49">
        <f>+SUM(D83+D78+D74+D68+D63+D58+D54+D50+D46)</f>
        <v>4906</v>
      </c>
      <c r="E87" s="32">
        <f t="shared" si="3"/>
        <v>0.18504828002414</v>
      </c>
      <c r="F87" s="52">
        <f>D87/B87</f>
        <v>0.22706655558641117</v>
      </c>
      <c r="G87" s="31">
        <f>G46+G50+G54+G58+G63+G68+G74+G78+G83</f>
        <v>26512</v>
      </c>
      <c r="H87" s="70"/>
      <c r="I87" s="71"/>
    </row>
    <row r="88" spans="1:11" ht="25.5" customHeight="1" x14ac:dyDescent="0.25">
      <c r="A88" s="72" t="s">
        <v>92</v>
      </c>
      <c r="B88" s="73"/>
      <c r="C88" s="73"/>
      <c r="D88" s="73"/>
      <c r="E88" s="73"/>
      <c r="F88" s="73"/>
      <c r="G88" s="74"/>
    </row>
    <row r="90" spans="1:11" x14ac:dyDescent="0.25">
      <c r="B90" s="75"/>
      <c r="D90" s="75"/>
    </row>
    <row r="91" spans="1:11" x14ac:dyDescent="0.25">
      <c r="B91" s="76"/>
      <c r="D91" s="71"/>
    </row>
  </sheetData>
  <mergeCells count="20">
    <mergeCell ref="A88:G88"/>
    <mergeCell ref="A37:G37"/>
    <mergeCell ref="A41:G41"/>
    <mergeCell ref="A42:G42"/>
    <mergeCell ref="A43:G43"/>
    <mergeCell ref="A44:A45"/>
    <mergeCell ref="B44:F44"/>
    <mergeCell ref="G44:G45"/>
    <mergeCell ref="A13:G13"/>
    <mergeCell ref="A14:G14"/>
    <mergeCell ref="A15:A16"/>
    <mergeCell ref="B15:B16"/>
    <mergeCell ref="C15:C16"/>
    <mergeCell ref="D15:G15"/>
    <mergeCell ref="A1:G1"/>
    <mergeCell ref="A2:G2"/>
    <mergeCell ref="A3:G3"/>
    <mergeCell ref="A4:G4"/>
    <mergeCell ref="A9:G9"/>
    <mergeCell ref="A12:G1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2017-12-21T14:26:43Z</dcterms:created>
  <dcterms:modified xsi:type="dcterms:W3CDTF">2017-12-21T14:30:05Z</dcterms:modified>
</cp:coreProperties>
</file>