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uciano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8" i="1" l="1"/>
  <c r="F27" i="1"/>
  <c r="B7" i="1" s="1"/>
  <c r="C7" i="1" s="1"/>
  <c r="D27" i="1"/>
  <c r="G26" i="1"/>
  <c r="B26" i="1"/>
  <c r="E26" i="1" s="1"/>
  <c r="G25" i="1"/>
  <c r="B25" i="1"/>
  <c r="E25" i="1" s="1"/>
  <c r="G24" i="1"/>
  <c r="B24" i="1"/>
  <c r="E24" i="1" s="1"/>
  <c r="G23" i="1"/>
  <c r="B23" i="1"/>
  <c r="E23" i="1" s="1"/>
  <c r="G22" i="1"/>
  <c r="B22" i="1"/>
  <c r="E22" i="1" s="1"/>
  <c r="G21" i="1"/>
  <c r="B21" i="1"/>
  <c r="E21" i="1" s="1"/>
  <c r="G20" i="1"/>
  <c r="B20" i="1"/>
  <c r="E20" i="1" s="1"/>
  <c r="G19" i="1"/>
  <c r="B19" i="1"/>
  <c r="E19" i="1" s="1"/>
  <c r="G18" i="1"/>
  <c r="B18" i="1"/>
  <c r="E18" i="1" s="1"/>
  <c r="G17" i="1"/>
  <c r="B17" i="1"/>
  <c r="E17" i="1" s="1"/>
  <c r="G16" i="1"/>
  <c r="B16" i="1"/>
  <c r="E16" i="1" s="1"/>
  <c r="C6" i="1"/>
  <c r="C5" i="1"/>
  <c r="C18" i="1" l="1"/>
  <c r="C19" i="1"/>
  <c r="C22" i="1"/>
  <c r="C23" i="1"/>
  <c r="C26" i="1"/>
  <c r="G27" i="1"/>
  <c r="B27" i="1"/>
  <c r="E27" i="1" s="1"/>
  <c r="C25" i="1" l="1"/>
  <c r="C21" i="1"/>
  <c r="C17" i="1"/>
  <c r="C24" i="1"/>
  <c r="C20" i="1"/>
  <c r="C16" i="1"/>
  <c r="C27" i="1" l="1"/>
</calcChain>
</file>

<file path=xl/sharedStrings.xml><?xml version="1.0" encoding="utf-8"?>
<sst xmlns="http://schemas.openxmlformats.org/spreadsheetml/2006/main" count="83" uniqueCount="80">
  <si>
    <t>1.4 - PLAN PENSIONADOS Y JUBILADOS HACIENDA</t>
  </si>
  <si>
    <t>Tabla No. 1.8</t>
  </si>
  <si>
    <t>CANTIDAD DE AFILIADOS AL PLAN PENSIONADOS Y JUBILADOS                                     (Abril a junio,  2017)</t>
  </si>
  <si>
    <t>Mes</t>
  </si>
  <si>
    <t>Cantidad  afiliados</t>
  </si>
  <si>
    <t>% de Incremento</t>
  </si>
  <si>
    <t>Abril</t>
  </si>
  <si>
    <t>Mayo</t>
  </si>
  <si>
    <t>Junio</t>
  </si>
  <si>
    <t>Fuente: Cartera de afiliados / data warehouse, Unidad de Gestión Estadística / Gerencia de Planificación y Desarrollo.</t>
  </si>
  <si>
    <t>POBLACIÓN AFILIADA AL PLAN PENSIONADOS Y JUBILADOS, SEGÚN SEXO Y EDAD</t>
  </si>
  <si>
    <t>Tabla No. 1.9</t>
  </si>
  <si>
    <t>CANTIDAD DE AFILIADOS  AL PLAN PENSIONADOS Y JUBILADOS, SEGÚN SEXO Y EDAD ( a junio, 2017)</t>
  </si>
  <si>
    <t>Edad</t>
  </si>
  <si>
    <t xml:space="preserve">Total </t>
  </si>
  <si>
    <t>% de edad</t>
  </si>
  <si>
    <t>Sexo</t>
  </si>
  <si>
    <t>Femenino</t>
  </si>
  <si>
    <t>% F</t>
  </si>
  <si>
    <t>Masculino</t>
  </si>
  <si>
    <t>% M</t>
  </si>
  <si>
    <t>30 y 34</t>
  </si>
  <si>
    <t>35 y 39</t>
  </si>
  <si>
    <t>40 y 44</t>
  </si>
  <si>
    <t>45 y 49</t>
  </si>
  <si>
    <t>50 y 54</t>
  </si>
  <si>
    <t>55 y 59</t>
  </si>
  <si>
    <t>60 y 64</t>
  </si>
  <si>
    <t>65 y 69</t>
  </si>
  <si>
    <t>70 y 74</t>
  </si>
  <si>
    <t>75 y 79</t>
  </si>
  <si>
    <t>80 y 84</t>
  </si>
  <si>
    <t>Mayor de 84</t>
  </si>
  <si>
    <t>Total general</t>
  </si>
  <si>
    <t>POBLACIÓN AFILIADA AL PLAN PENSIONADOS Y JUBILADOS</t>
  </si>
  <si>
    <t>Tabla No. 1.10</t>
  </si>
  <si>
    <t xml:space="preserve">CANTIDAD DE AFILIADOS AL PLAN PENSIONADOS Y JUBILADOS, SEGÚN REGIÓN Y PROVINCIA  (a junio, 2017)                    </t>
  </si>
  <si>
    <t>Región de salud / provincia</t>
  </si>
  <si>
    <t>REGIÓN 0</t>
  </si>
  <si>
    <t>Distrito Nacional</t>
  </si>
  <si>
    <t>Monte Plata</t>
  </si>
  <si>
    <t>Santo Domingo</t>
  </si>
  <si>
    <t>REGIÓN I</t>
  </si>
  <si>
    <t>Peravia</t>
  </si>
  <si>
    <t>San Cristobal</t>
  </si>
  <si>
    <t>San José De Ocoa</t>
  </si>
  <si>
    <t>REGIÓN II</t>
  </si>
  <si>
    <t>Espaillat</t>
  </si>
  <si>
    <t>Puerto Plata</t>
  </si>
  <si>
    <t>Santiago De Los Caballeros</t>
  </si>
  <si>
    <t>REGIÓN III</t>
  </si>
  <si>
    <t>Duarte</t>
  </si>
  <si>
    <t>Hermanas  Mirabal</t>
  </si>
  <si>
    <t>María Trinidad Sánchez</t>
  </si>
  <si>
    <t>Samaná</t>
  </si>
  <si>
    <t>REGION IV</t>
  </si>
  <si>
    <t>Bahoruco</t>
  </si>
  <si>
    <t>Barahona</t>
  </si>
  <si>
    <t>Independencia</t>
  </si>
  <si>
    <t>Pedernales</t>
  </si>
  <si>
    <t>REGIÓN V</t>
  </si>
  <si>
    <t>El Seybo</t>
  </si>
  <si>
    <t>Hato Mayor Del Rey</t>
  </si>
  <si>
    <t>La Altagracia</t>
  </si>
  <si>
    <t>La Romana</t>
  </si>
  <si>
    <t>San Pedro De Macorís</t>
  </si>
  <si>
    <t>REGIÓN VI</t>
  </si>
  <si>
    <t>Azua</t>
  </si>
  <si>
    <t>Elías Piña</t>
  </si>
  <si>
    <t>San Juan De La Maguana</t>
  </si>
  <si>
    <t>REGIÓN VII</t>
  </si>
  <si>
    <t>Dajabón</t>
  </si>
  <si>
    <t>Montecristi</t>
  </si>
  <si>
    <t>Santiago Rodríguez</t>
  </si>
  <si>
    <t>Valverde</t>
  </si>
  <si>
    <t>REGIÓN VIII</t>
  </si>
  <si>
    <t>La Vega</t>
  </si>
  <si>
    <t>Monseñor Nouel</t>
  </si>
  <si>
    <t>Sanchez Ramírez</t>
  </si>
  <si>
    <t>Fuente: Cartera de afiliados/data warehouse, Unidad de Gestión Estadística / Gerencia de Planificación y Desarrollo.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</si>
</sst>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color rgb="FF00B0F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rgb="FF92D05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5" fillId="0" borderId="5" xfId="0" applyFont="1" applyBorder="1"/>
    <xf numFmtId="37" fontId="5" fillId="0" borderId="5" xfId="1" applyNumberFormat="1" applyFont="1" applyBorder="1"/>
    <xf numFmtId="10" fontId="5" fillId="0" borderId="5" xfId="2" applyNumberFormat="1" applyFont="1" applyBorder="1"/>
    <xf numFmtId="3" fontId="0" fillId="0" borderId="0" xfId="0" applyNumberFormat="1"/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7" fillId="0" borderId="0" xfId="0" applyFont="1" applyFill="1" applyBorder="1" applyAlignment="1"/>
    <xf numFmtId="0" fontId="0" fillId="0" borderId="0" xfId="0" applyBorder="1"/>
    <xf numFmtId="0" fontId="8" fillId="0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164" fontId="5" fillId="0" borderId="5" xfId="2" applyNumberFormat="1" applyFont="1" applyBorder="1"/>
    <xf numFmtId="0" fontId="2" fillId="0" borderId="0" xfId="0" applyFont="1"/>
    <xf numFmtId="9" fontId="0" fillId="0" borderId="0" xfId="2" applyFont="1"/>
    <xf numFmtId="43" fontId="0" fillId="0" borderId="0" xfId="0" applyNumberFormat="1"/>
    <xf numFmtId="0" fontId="6" fillId="2" borderId="5" xfId="0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9" fontId="6" fillId="2" borderId="5" xfId="2" applyFont="1" applyFill="1" applyBorder="1" applyAlignment="1">
      <alignment horizontal="right" vertical="center"/>
    </xf>
    <xf numFmtId="164" fontId="6" fillId="2" borderId="5" xfId="2" applyNumberFormat="1" applyFont="1" applyFill="1" applyBorder="1" applyAlignment="1">
      <alignment horizontal="right" vertical="center"/>
    </xf>
    <xf numFmtId="10" fontId="6" fillId="2" borderId="5" xfId="2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left" vertical="top"/>
    </xf>
    <xf numFmtId="3" fontId="9" fillId="2" borderId="5" xfId="0" applyNumberFormat="1" applyFont="1" applyFill="1" applyBorder="1"/>
    <xf numFmtId="0" fontId="0" fillId="0" borderId="0" xfId="0" applyFill="1" applyBorder="1" applyAlignment="1">
      <alignment horizontal="center"/>
    </xf>
    <xf numFmtId="0" fontId="10" fillId="0" borderId="5" xfId="0" applyFont="1" applyBorder="1" applyAlignment="1">
      <alignment horizontal="left"/>
    </xf>
    <xf numFmtId="3" fontId="5" fillId="0" borderId="5" xfId="0" applyNumberFormat="1" applyFont="1" applyBorder="1" applyAlignment="1">
      <alignment horizontal="right"/>
    </xf>
    <xf numFmtId="165" fontId="0" fillId="0" borderId="0" xfId="0" applyNumberFormat="1"/>
    <xf numFmtId="0" fontId="0" fillId="0" borderId="0" xfId="0" applyFont="1" applyFill="1" applyBorder="1" applyAlignment="1">
      <alignment horizontal="center"/>
    </xf>
    <xf numFmtId="0" fontId="10" fillId="0" borderId="5" xfId="0" applyFont="1" applyBorder="1"/>
    <xf numFmtId="0" fontId="11" fillId="0" borderId="5" xfId="0" applyFont="1" applyBorder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tabSelected="1" workbookViewId="0">
      <selection sqref="A1:E1"/>
    </sheetView>
  </sheetViews>
  <sheetFormatPr baseColWidth="10" defaultRowHeight="15" x14ac:dyDescent="0.25"/>
  <cols>
    <col min="1" max="1" width="19.140625" customWidth="1"/>
    <col min="2" max="2" width="19.85546875" customWidth="1"/>
    <col min="3" max="3" width="20.5703125" customWidth="1"/>
    <col min="4" max="4" width="15.85546875" customWidth="1"/>
    <col min="5" max="5" width="15" customWidth="1"/>
    <col min="6" max="6" width="13.85546875" customWidth="1"/>
    <col min="7" max="7" width="6.85546875" customWidth="1"/>
    <col min="17" max="17" width="15.140625" customWidth="1"/>
    <col min="18" max="18" width="14.28515625" customWidth="1"/>
  </cols>
  <sheetData>
    <row r="1" spans="1:9" ht="30.75" customHeight="1" x14ac:dyDescent="0.45">
      <c r="A1" s="1" t="s">
        <v>0</v>
      </c>
      <c r="B1" s="1"/>
      <c r="C1" s="1"/>
      <c r="D1" s="1"/>
      <c r="E1" s="1"/>
    </row>
    <row r="2" spans="1:9" ht="19.5" customHeight="1" x14ac:dyDescent="0.25">
      <c r="A2" s="2" t="s">
        <v>1</v>
      </c>
      <c r="B2" s="3"/>
      <c r="C2" s="3"/>
    </row>
    <row r="3" spans="1:9" ht="30.75" customHeight="1" x14ac:dyDescent="0.25">
      <c r="A3" s="4" t="s">
        <v>2</v>
      </c>
      <c r="B3" s="5"/>
      <c r="C3" s="6"/>
    </row>
    <row r="4" spans="1:9" ht="28.5" customHeight="1" x14ac:dyDescent="0.25">
      <c r="A4" s="7" t="s">
        <v>3</v>
      </c>
      <c r="B4" s="7" t="s">
        <v>4</v>
      </c>
      <c r="C4" s="8" t="s">
        <v>5</v>
      </c>
    </row>
    <row r="5" spans="1:9" ht="20.100000000000001" customHeight="1" x14ac:dyDescent="0.25">
      <c r="A5" s="9" t="s">
        <v>6</v>
      </c>
      <c r="B5" s="10">
        <v>9313</v>
      </c>
      <c r="C5" s="11">
        <f>(B5-9501)/B5</f>
        <v>-2.0186835606141953E-2</v>
      </c>
      <c r="D5" s="12"/>
    </row>
    <row r="6" spans="1:9" ht="20.100000000000001" customHeight="1" x14ac:dyDescent="0.25">
      <c r="A6" s="9" t="s">
        <v>7</v>
      </c>
      <c r="B6" s="10">
        <v>9295</v>
      </c>
      <c r="C6" s="11">
        <f>((B6-B5)/B5)</f>
        <v>-1.9327821325029529E-3</v>
      </c>
      <c r="D6" s="12"/>
    </row>
    <row r="7" spans="1:9" ht="20.100000000000001" customHeight="1" x14ac:dyDescent="0.25">
      <c r="A7" s="9" t="s">
        <v>8</v>
      </c>
      <c r="B7" s="10">
        <f>+D27+F27</f>
        <v>9304</v>
      </c>
      <c r="C7" s="11">
        <f>((B7-B6)/B6)</f>
        <v>9.6826250672404522E-4</v>
      </c>
      <c r="D7" s="12"/>
    </row>
    <row r="8" spans="1:9" ht="33" customHeight="1" x14ac:dyDescent="0.25">
      <c r="A8" s="13" t="s">
        <v>9</v>
      </c>
      <c r="B8" s="14"/>
      <c r="C8" s="15"/>
      <c r="D8" s="16"/>
      <c r="E8" s="16"/>
      <c r="F8" s="16"/>
      <c r="G8" s="16"/>
    </row>
    <row r="9" spans="1:9" ht="15" customHeight="1" x14ac:dyDescent="0.25">
      <c r="C9" s="17"/>
      <c r="D9" s="12"/>
    </row>
    <row r="10" spans="1:9" ht="24" customHeight="1" x14ac:dyDescent="0.3">
      <c r="A10" s="18" t="s">
        <v>10</v>
      </c>
      <c r="B10" s="18"/>
      <c r="C10" s="18"/>
      <c r="D10" s="18"/>
      <c r="E10" s="18"/>
      <c r="F10" s="18"/>
      <c r="G10" s="18"/>
    </row>
    <row r="11" spans="1:9" ht="18" customHeight="1" x14ac:dyDescent="0.25">
      <c r="A11" s="2" t="s">
        <v>11</v>
      </c>
      <c r="B11" s="2"/>
      <c r="C11" s="2"/>
      <c r="D11" s="2"/>
      <c r="E11" s="2"/>
      <c r="F11" s="2"/>
      <c r="G11" s="2"/>
    </row>
    <row r="12" spans="1:9" ht="23.25" customHeight="1" x14ac:dyDescent="0.25">
      <c r="A12" s="19" t="s">
        <v>12</v>
      </c>
      <c r="B12" s="20"/>
      <c r="C12" s="20"/>
      <c r="D12" s="20"/>
      <c r="E12" s="20"/>
      <c r="F12" s="20"/>
      <c r="G12" s="21"/>
    </row>
    <row r="13" spans="1:9" ht="18" customHeight="1" x14ac:dyDescent="0.25">
      <c r="A13" s="22" t="s">
        <v>13</v>
      </c>
      <c r="B13" s="23" t="s">
        <v>14</v>
      </c>
      <c r="C13" s="24" t="s">
        <v>15</v>
      </c>
      <c r="D13" s="23" t="s">
        <v>16</v>
      </c>
      <c r="E13" s="23"/>
      <c r="F13" s="23"/>
      <c r="G13" s="23"/>
    </row>
    <row r="14" spans="1:9" ht="22.5" customHeight="1" x14ac:dyDescent="0.25">
      <c r="A14" s="25"/>
      <c r="B14" s="23"/>
      <c r="C14" s="24"/>
      <c r="D14" s="26" t="s">
        <v>17</v>
      </c>
      <c r="E14" s="26" t="s">
        <v>18</v>
      </c>
      <c r="F14" s="26" t="s">
        <v>19</v>
      </c>
      <c r="G14" s="26" t="s">
        <v>20</v>
      </c>
    </row>
    <row r="15" spans="1:9" ht="20.100000000000001" customHeight="1" x14ac:dyDescent="0.25">
      <c r="A15" s="27" t="s">
        <v>21</v>
      </c>
      <c r="B15" s="28"/>
      <c r="E15" s="29"/>
      <c r="G15" s="29"/>
      <c r="I15" s="30"/>
    </row>
    <row r="16" spans="1:9" ht="20.100000000000001" customHeight="1" x14ac:dyDescent="0.25">
      <c r="A16" s="27" t="s">
        <v>22</v>
      </c>
      <c r="B16" s="28">
        <f>+D16+F16</f>
        <v>2</v>
      </c>
      <c r="C16" s="29">
        <f>B16/B27</f>
        <v>2.1496130696474635E-4</v>
      </c>
      <c r="D16" s="28">
        <v>1</v>
      </c>
      <c r="E16" s="29">
        <f>D16/B16</f>
        <v>0.5</v>
      </c>
      <c r="F16" s="28">
        <v>1</v>
      </c>
      <c r="G16" s="29">
        <f>F16/B16</f>
        <v>0.5</v>
      </c>
    </row>
    <row r="17" spans="1:20" ht="20.100000000000001" customHeight="1" x14ac:dyDescent="0.25">
      <c r="A17" s="27" t="s">
        <v>23</v>
      </c>
      <c r="B17" s="28">
        <f t="shared" ref="B17:B26" si="0">+D17+F17</f>
        <v>7</v>
      </c>
      <c r="C17" s="29">
        <f>B17/B27</f>
        <v>7.5236457437661219E-4</v>
      </c>
      <c r="D17" s="28">
        <v>6</v>
      </c>
      <c r="E17" s="29">
        <f t="shared" ref="E17:E26" si="1">D17/B17</f>
        <v>0.8571428571428571</v>
      </c>
      <c r="F17" s="28">
        <v>1</v>
      </c>
      <c r="G17" s="29">
        <f t="shared" ref="G17:G26" si="2">F17/B17</f>
        <v>0.14285714285714285</v>
      </c>
      <c r="H17" s="12"/>
      <c r="I17" s="31"/>
    </row>
    <row r="18" spans="1:20" ht="20.100000000000001" customHeight="1" x14ac:dyDescent="0.25">
      <c r="A18" s="27" t="s">
        <v>24</v>
      </c>
      <c r="B18" s="28">
        <f t="shared" si="0"/>
        <v>55</v>
      </c>
      <c r="C18" s="29">
        <f>B18/B27</f>
        <v>5.9114359415305242E-3</v>
      </c>
      <c r="D18" s="28">
        <v>34</v>
      </c>
      <c r="E18" s="29">
        <f t="shared" si="1"/>
        <v>0.61818181818181817</v>
      </c>
      <c r="F18" s="28">
        <v>21</v>
      </c>
      <c r="G18" s="29">
        <f t="shared" si="2"/>
        <v>0.38181818181818183</v>
      </c>
    </row>
    <row r="19" spans="1:20" ht="20.100000000000001" customHeight="1" x14ac:dyDescent="0.25">
      <c r="A19" s="27" t="s">
        <v>25</v>
      </c>
      <c r="B19" s="28">
        <f t="shared" si="0"/>
        <v>172</v>
      </c>
      <c r="C19" s="29">
        <f>B19/B27</f>
        <v>1.8486672398968184E-2</v>
      </c>
      <c r="D19" s="28">
        <v>96</v>
      </c>
      <c r="E19" s="29">
        <f t="shared" si="1"/>
        <v>0.55813953488372092</v>
      </c>
      <c r="F19" s="28">
        <v>76</v>
      </c>
      <c r="G19" s="29">
        <f t="shared" si="2"/>
        <v>0.44186046511627908</v>
      </c>
      <c r="H19" s="31"/>
      <c r="I19" s="12"/>
    </row>
    <row r="20" spans="1:20" ht="20.100000000000001" customHeight="1" x14ac:dyDescent="0.25">
      <c r="A20" s="27" t="s">
        <v>26</v>
      </c>
      <c r="B20" s="28">
        <f t="shared" si="0"/>
        <v>434</v>
      </c>
      <c r="C20" s="29">
        <f>B20/B27</f>
        <v>4.6646603611349959E-2</v>
      </c>
      <c r="D20" s="28">
        <v>244</v>
      </c>
      <c r="E20" s="29">
        <f t="shared" si="1"/>
        <v>0.56221198156682028</v>
      </c>
      <c r="F20" s="28">
        <v>190</v>
      </c>
      <c r="G20" s="29">
        <f t="shared" si="2"/>
        <v>0.43778801843317972</v>
      </c>
      <c r="H20" s="31"/>
      <c r="I20" s="12"/>
      <c r="R20" s="32"/>
      <c r="S20" s="32"/>
      <c r="T20" s="32"/>
    </row>
    <row r="21" spans="1:20" ht="20.100000000000001" customHeight="1" x14ac:dyDescent="0.25">
      <c r="A21" s="27" t="s">
        <v>27</v>
      </c>
      <c r="B21" s="28">
        <f t="shared" si="0"/>
        <v>974</v>
      </c>
      <c r="C21" s="29">
        <f>B21/B27</f>
        <v>0.10468615649183147</v>
      </c>
      <c r="D21" s="28">
        <v>520</v>
      </c>
      <c r="E21" s="29">
        <f t="shared" si="1"/>
        <v>0.53388090349075978</v>
      </c>
      <c r="F21" s="28">
        <v>454</v>
      </c>
      <c r="G21" s="29">
        <f t="shared" si="2"/>
        <v>0.46611909650924027</v>
      </c>
    </row>
    <row r="22" spans="1:20" ht="20.100000000000001" customHeight="1" x14ac:dyDescent="0.25">
      <c r="A22" s="27" t="s">
        <v>28</v>
      </c>
      <c r="B22" s="28">
        <f t="shared" si="0"/>
        <v>1446</v>
      </c>
      <c r="C22" s="29">
        <f>B22/B27</f>
        <v>0.1554170249355116</v>
      </c>
      <c r="D22" s="28">
        <v>724</v>
      </c>
      <c r="E22" s="29">
        <f t="shared" si="1"/>
        <v>0.50069156293222683</v>
      </c>
      <c r="F22" s="28">
        <v>722</v>
      </c>
      <c r="G22" s="29">
        <f t="shared" si="2"/>
        <v>0.49930843706777317</v>
      </c>
    </row>
    <row r="23" spans="1:20" ht="20.100000000000001" customHeight="1" x14ac:dyDescent="0.25">
      <c r="A23" s="27" t="s">
        <v>29</v>
      </c>
      <c r="B23" s="28">
        <f t="shared" si="0"/>
        <v>1730</v>
      </c>
      <c r="C23" s="29">
        <f>B23/B27</f>
        <v>0.1859415305245056</v>
      </c>
      <c r="D23" s="28">
        <v>914</v>
      </c>
      <c r="E23" s="29">
        <f t="shared" si="1"/>
        <v>0.52832369942196533</v>
      </c>
      <c r="F23" s="28">
        <v>816</v>
      </c>
      <c r="G23" s="29">
        <f t="shared" si="2"/>
        <v>0.47167630057803467</v>
      </c>
    </row>
    <row r="24" spans="1:20" ht="20.100000000000001" customHeight="1" x14ac:dyDescent="0.25">
      <c r="A24" s="27" t="s">
        <v>30</v>
      </c>
      <c r="B24" s="28">
        <f t="shared" si="0"/>
        <v>1710</v>
      </c>
      <c r="C24" s="29">
        <f>B24/B27</f>
        <v>0.18379191745485812</v>
      </c>
      <c r="D24" s="28">
        <v>904</v>
      </c>
      <c r="E24" s="29">
        <f t="shared" si="1"/>
        <v>0.52865497076023393</v>
      </c>
      <c r="F24" s="28">
        <v>806</v>
      </c>
      <c r="G24" s="29">
        <f t="shared" si="2"/>
        <v>0.47134502923976607</v>
      </c>
    </row>
    <row r="25" spans="1:20" ht="20.100000000000001" customHeight="1" x14ac:dyDescent="0.25">
      <c r="A25" s="27" t="s">
        <v>31</v>
      </c>
      <c r="B25" s="28">
        <f t="shared" si="0"/>
        <v>1382</v>
      </c>
      <c r="C25" s="29">
        <f>B25/B27</f>
        <v>0.14853826311263973</v>
      </c>
      <c r="D25" s="28">
        <v>758</v>
      </c>
      <c r="E25" s="29">
        <f t="shared" si="1"/>
        <v>0.54848046309696097</v>
      </c>
      <c r="F25" s="28">
        <v>624</v>
      </c>
      <c r="G25" s="29">
        <f t="shared" si="2"/>
        <v>0.45151953690303909</v>
      </c>
    </row>
    <row r="26" spans="1:20" ht="20.100000000000001" customHeight="1" x14ac:dyDescent="0.25">
      <c r="A26" s="27" t="s">
        <v>32</v>
      </c>
      <c r="B26" s="28">
        <f t="shared" si="0"/>
        <v>1392</v>
      </c>
      <c r="C26" s="29">
        <f>B26/B27</f>
        <v>0.14961306964746346</v>
      </c>
      <c r="D26" s="28">
        <v>754</v>
      </c>
      <c r="E26" s="29">
        <f t="shared" si="1"/>
        <v>0.54166666666666663</v>
      </c>
      <c r="F26" s="28">
        <v>638</v>
      </c>
      <c r="G26" s="29">
        <f t="shared" si="2"/>
        <v>0.45833333333333331</v>
      </c>
    </row>
    <row r="27" spans="1:20" ht="20.100000000000001" customHeight="1" x14ac:dyDescent="0.25">
      <c r="A27" s="33" t="s">
        <v>33</v>
      </c>
      <c r="B27" s="34">
        <f>SUM(B15:B26)</f>
        <v>9304</v>
      </c>
      <c r="C27" s="35">
        <f>SUM(C16:C26)</f>
        <v>1</v>
      </c>
      <c r="D27" s="34">
        <f>+SUM(D16:D26)</f>
        <v>4955</v>
      </c>
      <c r="E27" s="36">
        <f>D27/B27</f>
        <v>0.53256663800515902</v>
      </c>
      <c r="F27" s="34">
        <f>+SUM(F16:F26)</f>
        <v>4349</v>
      </c>
      <c r="G27" s="37">
        <f>F27/B27</f>
        <v>0.46743336199484092</v>
      </c>
    </row>
    <row r="28" spans="1:20" ht="27.75" customHeight="1" x14ac:dyDescent="0.25">
      <c r="A28" s="38" t="s">
        <v>9</v>
      </c>
      <c r="B28" s="39"/>
      <c r="C28" s="39"/>
      <c r="D28" s="39"/>
      <c r="E28" s="39"/>
      <c r="F28" s="39"/>
      <c r="G28" s="40"/>
    </row>
    <row r="29" spans="1:20" ht="22.5" customHeight="1" x14ac:dyDescent="0.25">
      <c r="A29" s="41"/>
      <c r="B29" s="41"/>
      <c r="C29" s="41"/>
      <c r="D29" s="41"/>
      <c r="E29" s="41"/>
      <c r="F29" s="41"/>
      <c r="G29" s="41"/>
    </row>
    <row r="30" spans="1:20" ht="22.5" customHeight="1" x14ac:dyDescent="0.25">
      <c r="A30" s="41"/>
      <c r="B30" s="41"/>
      <c r="C30" s="41"/>
      <c r="D30" s="41"/>
      <c r="E30" s="41"/>
      <c r="F30" s="41"/>
      <c r="G30" s="41"/>
    </row>
    <row r="31" spans="1:20" ht="22.5" customHeight="1" x14ac:dyDescent="0.25">
      <c r="A31" s="41"/>
      <c r="B31" s="41"/>
      <c r="C31" s="41"/>
      <c r="D31" s="41"/>
      <c r="E31" s="41"/>
      <c r="F31" s="41"/>
      <c r="G31" s="41"/>
    </row>
    <row r="32" spans="1:20" ht="24" customHeight="1" x14ac:dyDescent="0.25">
      <c r="A32" s="41"/>
      <c r="B32" s="41"/>
      <c r="C32" s="41"/>
      <c r="D32" s="41"/>
      <c r="E32" s="41"/>
      <c r="F32" s="41"/>
      <c r="G32" s="41"/>
    </row>
    <row r="33" spans="2:9" ht="33.75" customHeight="1" x14ac:dyDescent="0.3">
      <c r="B33" s="42" t="s">
        <v>34</v>
      </c>
      <c r="C33" s="42"/>
      <c r="D33" s="42"/>
    </row>
    <row r="34" spans="2:9" ht="20.25" customHeight="1" x14ac:dyDescent="0.25">
      <c r="B34" s="43" t="s">
        <v>35</v>
      </c>
      <c r="C34" s="43"/>
      <c r="D34" s="43"/>
    </row>
    <row r="35" spans="2:9" ht="33" customHeight="1" x14ac:dyDescent="0.25">
      <c r="B35" s="44" t="s">
        <v>36</v>
      </c>
      <c r="C35" s="45"/>
      <c r="D35" s="46"/>
    </row>
    <row r="36" spans="2:9" ht="22.5" customHeight="1" x14ac:dyDescent="0.25">
      <c r="B36" s="47" t="s">
        <v>37</v>
      </c>
      <c r="C36" s="48"/>
      <c r="D36" s="49" t="s">
        <v>4</v>
      </c>
      <c r="E36" s="50"/>
    </row>
    <row r="37" spans="2:9" ht="12.95" customHeight="1" x14ac:dyDescent="0.25">
      <c r="B37" s="51" t="s">
        <v>38</v>
      </c>
      <c r="C37" s="51"/>
      <c r="D37" s="52">
        <v>6016</v>
      </c>
      <c r="E37" s="53"/>
    </row>
    <row r="38" spans="2:9" ht="12.95" customHeight="1" x14ac:dyDescent="0.25">
      <c r="B38" s="54" t="s">
        <v>39</v>
      </c>
      <c r="C38" s="54"/>
      <c r="D38" s="55">
        <v>3636</v>
      </c>
      <c r="E38" s="53"/>
      <c r="H38" s="56"/>
      <c r="I38" s="56"/>
    </row>
    <row r="39" spans="2:9" ht="12.95" customHeight="1" x14ac:dyDescent="0.25">
      <c r="B39" s="54" t="s">
        <v>40</v>
      </c>
      <c r="C39" s="54"/>
      <c r="D39" s="55">
        <v>90</v>
      </c>
      <c r="E39" s="53"/>
      <c r="H39" s="56"/>
      <c r="I39" s="56"/>
    </row>
    <row r="40" spans="2:9" ht="12.95" customHeight="1" x14ac:dyDescent="0.25">
      <c r="B40" s="54" t="s">
        <v>41</v>
      </c>
      <c r="C40" s="54"/>
      <c r="D40" s="55">
        <v>2290</v>
      </c>
      <c r="E40" s="53"/>
      <c r="H40" s="56"/>
      <c r="I40" s="56"/>
    </row>
    <row r="41" spans="2:9" ht="12.95" customHeight="1" x14ac:dyDescent="0.25">
      <c r="B41" s="51" t="s">
        <v>42</v>
      </c>
      <c r="C41" s="51"/>
      <c r="D41" s="52">
        <v>554</v>
      </c>
      <c r="E41" s="57"/>
      <c r="H41" s="56"/>
      <c r="I41" s="56"/>
    </row>
    <row r="42" spans="2:9" ht="12.95" customHeight="1" x14ac:dyDescent="0.25">
      <c r="B42" s="54" t="s">
        <v>43</v>
      </c>
      <c r="C42" s="54"/>
      <c r="D42" s="58">
        <v>90</v>
      </c>
      <c r="E42" s="57"/>
      <c r="H42" s="56"/>
      <c r="I42" s="56"/>
    </row>
    <row r="43" spans="2:9" ht="12.95" customHeight="1" x14ac:dyDescent="0.25">
      <c r="B43" s="54" t="s">
        <v>44</v>
      </c>
      <c r="C43" s="54"/>
      <c r="D43" s="58">
        <v>430</v>
      </c>
      <c r="E43" s="57"/>
      <c r="H43" s="56"/>
      <c r="I43" s="56"/>
    </row>
    <row r="44" spans="2:9" ht="12.95" customHeight="1" x14ac:dyDescent="0.25">
      <c r="B44" s="54" t="s">
        <v>45</v>
      </c>
      <c r="C44" s="54"/>
      <c r="D44" s="58">
        <v>34</v>
      </c>
      <c r="E44" s="57"/>
      <c r="H44" s="56"/>
      <c r="I44" s="56"/>
    </row>
    <row r="45" spans="2:9" ht="12.95" customHeight="1" x14ac:dyDescent="0.25">
      <c r="B45" s="51" t="s">
        <v>46</v>
      </c>
      <c r="C45" s="51"/>
      <c r="D45" s="52">
        <v>743</v>
      </c>
      <c r="E45" s="57"/>
      <c r="H45" s="56"/>
      <c r="I45" s="56"/>
    </row>
    <row r="46" spans="2:9" ht="12.95" customHeight="1" x14ac:dyDescent="0.25">
      <c r="B46" s="54" t="s">
        <v>47</v>
      </c>
      <c r="C46" s="54"/>
      <c r="D46" s="58">
        <v>117</v>
      </c>
      <c r="H46" s="56"/>
      <c r="I46" s="56"/>
    </row>
    <row r="47" spans="2:9" ht="12.95" customHeight="1" x14ac:dyDescent="0.25">
      <c r="B47" s="54" t="s">
        <v>48</v>
      </c>
      <c r="C47" s="54"/>
      <c r="D47" s="58">
        <v>92</v>
      </c>
      <c r="H47" s="56"/>
      <c r="I47" s="56"/>
    </row>
    <row r="48" spans="2:9" ht="12.95" customHeight="1" x14ac:dyDescent="0.25">
      <c r="B48" s="54" t="s">
        <v>49</v>
      </c>
      <c r="C48" s="54"/>
      <c r="D48" s="58">
        <v>534</v>
      </c>
      <c r="H48" s="56"/>
      <c r="I48" s="56"/>
    </row>
    <row r="49" spans="2:9" ht="12.95" customHeight="1" x14ac:dyDescent="0.25">
      <c r="B49" s="51" t="s">
        <v>50</v>
      </c>
      <c r="C49" s="51"/>
      <c r="D49" s="52">
        <v>430</v>
      </c>
      <c r="H49" s="56"/>
      <c r="I49" s="56"/>
    </row>
    <row r="50" spans="2:9" ht="12.95" customHeight="1" x14ac:dyDescent="0.25">
      <c r="B50" s="54" t="s">
        <v>51</v>
      </c>
      <c r="C50" s="54"/>
      <c r="D50" s="58">
        <v>220</v>
      </c>
      <c r="H50" s="56"/>
      <c r="I50" s="56"/>
    </row>
    <row r="51" spans="2:9" ht="12.95" customHeight="1" x14ac:dyDescent="0.25">
      <c r="B51" s="54" t="s">
        <v>52</v>
      </c>
      <c r="C51" s="54"/>
      <c r="D51" s="58">
        <v>76</v>
      </c>
      <c r="H51" s="56"/>
      <c r="I51" s="56"/>
    </row>
    <row r="52" spans="2:9" ht="12.95" customHeight="1" x14ac:dyDescent="0.25">
      <c r="B52" s="54" t="s">
        <v>53</v>
      </c>
      <c r="C52" s="54"/>
      <c r="D52" s="58">
        <v>73</v>
      </c>
      <c r="H52" s="56"/>
      <c r="I52" s="56"/>
    </row>
    <row r="53" spans="2:9" ht="12.95" customHeight="1" x14ac:dyDescent="0.25">
      <c r="B53" s="54" t="s">
        <v>54</v>
      </c>
      <c r="C53" s="54"/>
      <c r="D53" s="58">
        <v>61</v>
      </c>
      <c r="H53" s="56"/>
      <c r="I53" s="56"/>
    </row>
    <row r="54" spans="2:9" ht="12.95" customHeight="1" x14ac:dyDescent="0.25">
      <c r="B54" s="51" t="s">
        <v>55</v>
      </c>
      <c r="C54" s="51"/>
      <c r="D54" s="52">
        <v>168</v>
      </c>
      <c r="H54" s="56"/>
      <c r="I54" s="56"/>
    </row>
    <row r="55" spans="2:9" ht="12.95" customHeight="1" x14ac:dyDescent="0.25">
      <c r="B55" s="54" t="s">
        <v>56</v>
      </c>
      <c r="C55" s="54"/>
      <c r="D55" s="58">
        <v>28</v>
      </c>
      <c r="H55" s="56"/>
      <c r="I55" s="56"/>
    </row>
    <row r="56" spans="2:9" ht="12.95" customHeight="1" x14ac:dyDescent="0.25">
      <c r="B56" s="54" t="s">
        <v>57</v>
      </c>
      <c r="C56" s="54"/>
      <c r="D56" s="58">
        <v>82</v>
      </c>
      <c r="H56" s="56"/>
      <c r="I56" s="56"/>
    </row>
    <row r="57" spans="2:9" ht="12.95" customHeight="1" x14ac:dyDescent="0.25">
      <c r="B57" s="54" t="s">
        <v>58</v>
      </c>
      <c r="C57" s="54"/>
      <c r="D57" s="58">
        <v>46</v>
      </c>
      <c r="H57" s="56"/>
      <c r="I57" s="56"/>
    </row>
    <row r="58" spans="2:9" ht="12.95" customHeight="1" x14ac:dyDescent="0.25">
      <c r="B58" s="54" t="s">
        <v>59</v>
      </c>
      <c r="C58" s="54"/>
      <c r="D58" s="58">
        <v>12</v>
      </c>
      <c r="H58" s="56"/>
      <c r="I58" s="56"/>
    </row>
    <row r="59" spans="2:9" ht="12.95" customHeight="1" x14ac:dyDescent="0.25">
      <c r="B59" s="51" t="s">
        <v>60</v>
      </c>
      <c r="C59" s="51"/>
      <c r="D59" s="52">
        <v>384</v>
      </c>
      <c r="H59" s="56"/>
      <c r="I59" s="56"/>
    </row>
    <row r="60" spans="2:9" ht="12.95" customHeight="1" x14ac:dyDescent="0.25">
      <c r="B60" s="54" t="s">
        <v>61</v>
      </c>
      <c r="C60" s="54"/>
      <c r="D60" s="58">
        <v>46</v>
      </c>
      <c r="H60" s="56"/>
      <c r="I60" s="56"/>
    </row>
    <row r="61" spans="2:9" ht="12.95" customHeight="1" x14ac:dyDescent="0.25">
      <c r="B61" s="54" t="s">
        <v>62</v>
      </c>
      <c r="C61" s="54"/>
      <c r="D61" s="58">
        <v>67</v>
      </c>
      <c r="H61" s="56"/>
      <c r="I61" s="56"/>
    </row>
    <row r="62" spans="2:9" ht="12.95" customHeight="1" x14ac:dyDescent="0.25">
      <c r="B62" s="54" t="s">
        <v>63</v>
      </c>
      <c r="C62" s="54"/>
      <c r="D62" s="58">
        <v>29</v>
      </c>
      <c r="H62" s="56"/>
      <c r="I62" s="56"/>
    </row>
    <row r="63" spans="2:9" ht="12.95" customHeight="1" x14ac:dyDescent="0.25">
      <c r="B63" s="54" t="s">
        <v>64</v>
      </c>
      <c r="C63" s="54"/>
      <c r="D63" s="58">
        <v>30</v>
      </c>
      <c r="H63" s="56"/>
      <c r="I63" s="56"/>
    </row>
    <row r="64" spans="2:9" ht="12.95" customHeight="1" x14ac:dyDescent="0.25">
      <c r="B64" s="54" t="s">
        <v>65</v>
      </c>
      <c r="C64" s="54"/>
      <c r="D64" s="58">
        <v>212</v>
      </c>
      <c r="H64" s="56"/>
      <c r="I64" s="56"/>
    </row>
    <row r="65" spans="2:9" ht="12.95" customHeight="1" x14ac:dyDescent="0.25">
      <c r="B65" s="51" t="s">
        <v>66</v>
      </c>
      <c r="C65" s="51"/>
      <c r="D65" s="52">
        <v>279</v>
      </c>
      <c r="H65" s="56"/>
      <c r="I65" s="56"/>
    </row>
    <row r="66" spans="2:9" ht="12.95" customHeight="1" x14ac:dyDescent="0.25">
      <c r="B66" s="54" t="s">
        <v>67</v>
      </c>
      <c r="C66" s="54"/>
      <c r="D66" s="58">
        <v>95</v>
      </c>
      <c r="H66" s="56"/>
      <c r="I66" s="56"/>
    </row>
    <row r="67" spans="2:9" ht="12.95" customHeight="1" x14ac:dyDescent="0.25">
      <c r="B67" s="54" t="s">
        <v>68</v>
      </c>
      <c r="C67" s="54"/>
      <c r="D67" s="58">
        <v>49</v>
      </c>
      <c r="H67" s="56"/>
      <c r="I67" s="56"/>
    </row>
    <row r="68" spans="2:9" ht="12.95" customHeight="1" x14ac:dyDescent="0.25">
      <c r="B68" s="54" t="s">
        <v>69</v>
      </c>
      <c r="C68" s="54"/>
      <c r="D68" s="58">
        <v>135</v>
      </c>
      <c r="H68" s="56"/>
      <c r="I68" s="56"/>
    </row>
    <row r="69" spans="2:9" ht="12.95" customHeight="1" x14ac:dyDescent="0.25">
      <c r="B69" s="51" t="s">
        <v>70</v>
      </c>
      <c r="C69" s="51"/>
      <c r="D69" s="52">
        <v>336</v>
      </c>
      <c r="H69" s="56"/>
      <c r="I69" s="56"/>
    </row>
    <row r="70" spans="2:9" ht="12.95" customHeight="1" x14ac:dyDescent="0.25">
      <c r="B70" s="54" t="s">
        <v>71</v>
      </c>
      <c r="C70" s="54"/>
      <c r="D70" s="58">
        <v>91</v>
      </c>
      <c r="H70" s="56"/>
      <c r="I70" s="56"/>
    </row>
    <row r="71" spans="2:9" ht="12.95" customHeight="1" x14ac:dyDescent="0.25">
      <c r="B71" s="54" t="s">
        <v>72</v>
      </c>
      <c r="C71" s="54"/>
      <c r="D71" s="58">
        <v>89</v>
      </c>
      <c r="H71" s="56"/>
      <c r="I71" s="56"/>
    </row>
    <row r="72" spans="2:9" ht="12.95" customHeight="1" x14ac:dyDescent="0.25">
      <c r="B72" s="54" t="s">
        <v>73</v>
      </c>
      <c r="C72" s="54"/>
      <c r="D72" s="58">
        <v>70</v>
      </c>
      <c r="H72" s="56"/>
      <c r="I72" s="56"/>
    </row>
    <row r="73" spans="2:9" ht="12.95" customHeight="1" x14ac:dyDescent="0.25">
      <c r="B73" s="54" t="s">
        <v>74</v>
      </c>
      <c r="C73" s="54"/>
      <c r="D73" s="58">
        <v>86</v>
      </c>
      <c r="H73" s="56"/>
      <c r="I73" s="56"/>
    </row>
    <row r="74" spans="2:9" ht="12.95" customHeight="1" x14ac:dyDescent="0.25">
      <c r="B74" s="51" t="s">
        <v>75</v>
      </c>
      <c r="C74" s="51"/>
      <c r="D74" s="52">
        <v>394</v>
      </c>
      <c r="H74" s="56"/>
      <c r="I74" s="56"/>
    </row>
    <row r="75" spans="2:9" ht="12.95" customHeight="1" x14ac:dyDescent="0.25">
      <c r="B75" s="54" t="s">
        <v>76</v>
      </c>
      <c r="C75" s="54"/>
      <c r="D75" s="58">
        <v>215</v>
      </c>
      <c r="H75" s="56"/>
      <c r="I75" s="56"/>
    </row>
    <row r="76" spans="2:9" ht="12.95" customHeight="1" x14ac:dyDescent="0.25">
      <c r="B76" s="54" t="s">
        <v>77</v>
      </c>
      <c r="C76" s="54"/>
      <c r="D76" s="58">
        <v>89</v>
      </c>
      <c r="H76" s="56"/>
      <c r="I76" s="56"/>
    </row>
    <row r="77" spans="2:9" ht="12.95" customHeight="1" x14ac:dyDescent="0.25">
      <c r="B77" s="59" t="s">
        <v>78</v>
      </c>
      <c r="C77" s="59"/>
      <c r="D77" s="58">
        <v>90</v>
      </c>
      <c r="H77" s="56"/>
      <c r="I77" s="56"/>
    </row>
    <row r="78" spans="2:9" ht="12.95" customHeight="1" x14ac:dyDescent="0.25">
      <c r="B78" s="51" t="s">
        <v>33</v>
      </c>
      <c r="C78" s="51"/>
      <c r="D78" s="52">
        <f>+SUM(D74+D69+D65+D59+D54+D49+D45+D41+D37)</f>
        <v>9304</v>
      </c>
      <c r="H78" s="56"/>
      <c r="I78" s="56"/>
    </row>
    <row r="79" spans="2:9" ht="30.75" customHeight="1" x14ac:dyDescent="0.25">
      <c r="B79" s="60" t="s">
        <v>79</v>
      </c>
      <c r="C79" s="61"/>
      <c r="D79" s="62"/>
      <c r="H79" s="56"/>
      <c r="I79" s="56"/>
    </row>
  </sheetData>
  <mergeCells count="59">
    <mergeCell ref="B75:C75"/>
    <mergeCell ref="B76:C76"/>
    <mergeCell ref="B77:C77"/>
    <mergeCell ref="B78:C78"/>
    <mergeCell ref="B79:D79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D33"/>
    <mergeCell ref="B34:D34"/>
    <mergeCell ref="B35:D35"/>
    <mergeCell ref="B36:C36"/>
    <mergeCell ref="B37:C37"/>
    <mergeCell ref="B38:C38"/>
    <mergeCell ref="A12:G12"/>
    <mergeCell ref="A13:A14"/>
    <mergeCell ref="B13:B14"/>
    <mergeCell ref="C13:C14"/>
    <mergeCell ref="D13:G13"/>
    <mergeCell ref="A28:G28"/>
    <mergeCell ref="A1:E1"/>
    <mergeCell ref="A2:C2"/>
    <mergeCell ref="A3:C3"/>
    <mergeCell ref="A8:C8"/>
    <mergeCell ref="A10:G10"/>
    <mergeCell ref="A11:G11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Linabel Luciano</dc:creator>
  <cp:lastModifiedBy>Linabel Luciano</cp:lastModifiedBy>
  <cp:lastPrinted>2017-12-21T14:32:20Z</cp:lastPrinted>
  <dcterms:created xsi:type="dcterms:W3CDTF">2017-12-21T14:31:04Z</dcterms:created>
  <dcterms:modified xsi:type="dcterms:W3CDTF">2017-12-21T14:32:30Z</dcterms:modified>
</cp:coreProperties>
</file>