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9\6C.2 Servicio Permanente de Información Pública Sección de la Transparencia Web 2019\Abril\"/>
    </mc:Choice>
  </mc:AlternateContent>
  <bookViews>
    <workbookView xWindow="0" yWindow="0" windowWidth="19200" windowHeight="114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C7" i="1" s="1"/>
  <c r="F8" i="1"/>
  <c r="G8" i="1"/>
  <c r="C8" i="1" s="1"/>
  <c r="F9" i="1"/>
  <c r="G9" i="1"/>
  <c r="C9" i="1" s="1"/>
  <c r="B18" i="1"/>
  <c r="E18" i="1" s="1"/>
  <c r="C18" i="1"/>
  <c r="G18" i="1"/>
  <c r="B19" i="1"/>
  <c r="E19" i="1" s="1"/>
  <c r="C19" i="1"/>
  <c r="G19" i="1"/>
  <c r="B20" i="1"/>
  <c r="E20" i="1" s="1"/>
  <c r="C20" i="1"/>
  <c r="G20" i="1"/>
  <c r="B21" i="1"/>
  <c r="E21" i="1" s="1"/>
  <c r="C21" i="1"/>
  <c r="G21" i="1"/>
  <c r="B22" i="1"/>
  <c r="E22" i="1" s="1"/>
  <c r="C22" i="1"/>
  <c r="G22" i="1"/>
  <c r="B23" i="1"/>
  <c r="E23" i="1" s="1"/>
  <c r="C23" i="1"/>
  <c r="G23" i="1"/>
  <c r="B24" i="1"/>
  <c r="E24" i="1" s="1"/>
  <c r="C24" i="1"/>
  <c r="G24" i="1"/>
  <c r="B25" i="1"/>
  <c r="E25" i="1" s="1"/>
  <c r="C25" i="1"/>
  <c r="G25" i="1"/>
  <c r="B26" i="1"/>
  <c r="E26" i="1" s="1"/>
  <c r="C26" i="1"/>
  <c r="G26" i="1"/>
  <c r="B27" i="1"/>
  <c r="E27" i="1" s="1"/>
  <c r="C27" i="1"/>
  <c r="G27" i="1"/>
  <c r="B28" i="1"/>
  <c r="E28" i="1" s="1"/>
  <c r="C28" i="1"/>
  <c r="G28" i="1"/>
  <c r="B29" i="1"/>
  <c r="E29" i="1" s="1"/>
  <c r="C29" i="1"/>
  <c r="G29" i="1"/>
  <c r="B30" i="1"/>
  <c r="E30" i="1" s="1"/>
  <c r="C30" i="1"/>
  <c r="G30" i="1"/>
  <c r="B31" i="1"/>
  <c r="E31" i="1" s="1"/>
  <c r="C31" i="1"/>
  <c r="G31" i="1"/>
  <c r="B32" i="1"/>
  <c r="E32" i="1" s="1"/>
  <c r="C32" i="1"/>
  <c r="G32" i="1"/>
  <c r="B33" i="1"/>
  <c r="E33" i="1" s="1"/>
  <c r="C33" i="1"/>
  <c r="G33" i="1"/>
  <c r="B34" i="1"/>
  <c r="E34" i="1" s="1"/>
  <c r="C34" i="1"/>
  <c r="G34" i="1"/>
  <c r="B35" i="1"/>
  <c r="E35" i="1" s="1"/>
  <c r="C35" i="1"/>
  <c r="G35" i="1"/>
  <c r="B36" i="1"/>
  <c r="E36" i="1" s="1"/>
  <c r="C36" i="1"/>
  <c r="G36" i="1"/>
  <c r="B37" i="1"/>
  <c r="C37" i="1"/>
  <c r="D37" i="1"/>
  <c r="E37" i="1"/>
  <c r="F37" i="1"/>
  <c r="G37" i="1"/>
  <c r="F47" i="1"/>
  <c r="E48" i="1"/>
  <c r="F48" i="1"/>
  <c r="G48" i="1"/>
  <c r="G47" i="1" s="1"/>
  <c r="E49" i="1"/>
  <c r="F49" i="1"/>
  <c r="G49" i="1"/>
  <c r="C49" i="1" s="1"/>
  <c r="E50" i="1"/>
  <c r="F50" i="1"/>
  <c r="G50" i="1"/>
  <c r="C50" i="1" s="1"/>
  <c r="F51" i="1"/>
  <c r="E52" i="1"/>
  <c r="F52" i="1"/>
  <c r="G52" i="1"/>
  <c r="G51" i="1" s="1"/>
  <c r="E53" i="1"/>
  <c r="F53" i="1"/>
  <c r="G53" i="1"/>
  <c r="C53" i="1" s="1"/>
  <c r="E54" i="1"/>
  <c r="F54" i="1"/>
  <c r="G54" i="1"/>
  <c r="C54" i="1" s="1"/>
  <c r="F55" i="1"/>
  <c r="E56" i="1"/>
  <c r="F56" i="1"/>
  <c r="G56" i="1"/>
  <c r="G55" i="1" s="1"/>
  <c r="E57" i="1"/>
  <c r="F57" i="1"/>
  <c r="G57" i="1"/>
  <c r="C57" i="1" s="1"/>
  <c r="E58" i="1"/>
  <c r="F58" i="1"/>
  <c r="G58" i="1"/>
  <c r="C58" i="1" s="1"/>
  <c r="F59" i="1"/>
  <c r="E60" i="1"/>
  <c r="F60" i="1"/>
  <c r="G60" i="1"/>
  <c r="G59" i="1" s="1"/>
  <c r="E61" i="1"/>
  <c r="F61" i="1"/>
  <c r="G61" i="1"/>
  <c r="C61" i="1" s="1"/>
  <c r="E62" i="1"/>
  <c r="F62" i="1"/>
  <c r="G62" i="1"/>
  <c r="C62" i="1" s="1"/>
  <c r="E63" i="1"/>
  <c r="F63" i="1"/>
  <c r="G63" i="1"/>
  <c r="C63" i="1" s="1"/>
  <c r="F64" i="1"/>
  <c r="E65" i="1"/>
  <c r="F65" i="1"/>
  <c r="G65" i="1"/>
  <c r="G64" i="1" s="1"/>
  <c r="E66" i="1"/>
  <c r="F66" i="1"/>
  <c r="G66" i="1"/>
  <c r="C66" i="1" s="1"/>
  <c r="E67" i="1"/>
  <c r="F67" i="1"/>
  <c r="G67" i="1"/>
  <c r="C67" i="1" s="1"/>
  <c r="E68" i="1"/>
  <c r="F68" i="1"/>
  <c r="G68" i="1"/>
  <c r="C68" i="1" s="1"/>
  <c r="F69" i="1"/>
  <c r="E70" i="1"/>
  <c r="F70" i="1"/>
  <c r="G70" i="1"/>
  <c r="G69" i="1" s="1"/>
  <c r="E71" i="1"/>
  <c r="F71" i="1"/>
  <c r="G71" i="1"/>
  <c r="C71" i="1" s="1"/>
  <c r="E72" i="1"/>
  <c r="F72" i="1"/>
  <c r="G72" i="1"/>
  <c r="C72" i="1" s="1"/>
  <c r="E73" i="1"/>
  <c r="F73" i="1"/>
  <c r="G73" i="1"/>
  <c r="C73" i="1" s="1"/>
  <c r="E74" i="1"/>
  <c r="F74" i="1"/>
  <c r="G74" i="1"/>
  <c r="C74" i="1" s="1"/>
  <c r="F75" i="1"/>
  <c r="E76" i="1"/>
  <c r="F76" i="1"/>
  <c r="G76" i="1"/>
  <c r="G75" i="1" s="1"/>
  <c r="E77" i="1"/>
  <c r="F77" i="1"/>
  <c r="G77" i="1"/>
  <c r="C77" i="1" s="1"/>
  <c r="E78" i="1"/>
  <c r="F78" i="1"/>
  <c r="G78" i="1"/>
  <c r="C78" i="1" s="1"/>
  <c r="F79" i="1"/>
  <c r="E80" i="1"/>
  <c r="F80" i="1"/>
  <c r="G80" i="1"/>
  <c r="G79" i="1" s="1"/>
  <c r="E81" i="1"/>
  <c r="F81" i="1"/>
  <c r="G81" i="1"/>
  <c r="C81" i="1" s="1"/>
  <c r="E82" i="1"/>
  <c r="F82" i="1"/>
  <c r="G82" i="1"/>
  <c r="C82" i="1" s="1"/>
  <c r="E83" i="1"/>
  <c r="F83" i="1"/>
  <c r="G83" i="1"/>
  <c r="C83" i="1" s="1"/>
  <c r="F84" i="1"/>
  <c r="E85" i="1"/>
  <c r="F85" i="1"/>
  <c r="G85" i="1"/>
  <c r="G84" i="1" s="1"/>
  <c r="E86" i="1"/>
  <c r="F86" i="1"/>
  <c r="G86" i="1"/>
  <c r="C86" i="1" s="1"/>
  <c r="E87" i="1"/>
  <c r="F87" i="1"/>
  <c r="G87" i="1"/>
  <c r="C87" i="1" s="1"/>
  <c r="B88" i="1"/>
  <c r="D88" i="1"/>
  <c r="F88" i="1" s="1"/>
  <c r="E75" i="1" l="1"/>
  <c r="C75" i="1"/>
  <c r="E69" i="1"/>
  <c r="C69" i="1"/>
  <c r="E47" i="1"/>
  <c r="C47" i="1"/>
  <c r="G88" i="1"/>
  <c r="E84" i="1"/>
  <c r="C84" i="1"/>
  <c r="C64" i="1"/>
  <c r="E64" i="1"/>
  <c r="C79" i="1"/>
  <c r="E79" i="1"/>
  <c r="E59" i="1"/>
  <c r="C59" i="1"/>
  <c r="C51" i="1"/>
  <c r="E51" i="1"/>
  <c r="E55" i="1"/>
  <c r="C55" i="1"/>
  <c r="C85" i="1"/>
  <c r="C80" i="1"/>
  <c r="C76" i="1"/>
  <c r="C70" i="1"/>
  <c r="C65" i="1"/>
  <c r="C60" i="1"/>
  <c r="C56" i="1"/>
  <c r="C52" i="1"/>
  <c r="C48" i="1"/>
  <c r="E9" i="1"/>
  <c r="E8" i="1"/>
  <c r="E7" i="1"/>
  <c r="C88" i="1" l="1"/>
  <c r="E88" i="1"/>
</calcChain>
</file>

<file path=xl/sharedStrings.xml><?xml version="1.0" encoding="utf-8"?>
<sst xmlns="http://schemas.openxmlformats.org/spreadsheetml/2006/main" count="102" uniqueCount="93">
  <si>
    <r>
      <t xml:space="preserve">Fuente: </t>
    </r>
    <r>
      <rPr>
        <sz val="10"/>
        <color theme="1"/>
        <rFont val="Calibri"/>
        <family val="2"/>
        <scheme val="minor"/>
      </rPr>
      <t>Cartera de afiliados / data warehouse, Unidad de Gestión Estadística / Gerencia de Planificación y Desarrollo</t>
    </r>
  </si>
  <si>
    <t>Total general</t>
  </si>
  <si>
    <t>Sanchez Ramírez</t>
  </si>
  <si>
    <t>Monseñor Nouel</t>
  </si>
  <si>
    <t>La Vega</t>
  </si>
  <si>
    <t>REGIÓN VIII</t>
  </si>
  <si>
    <t>Valverde</t>
  </si>
  <si>
    <t>Santiago Rodríguez</t>
  </si>
  <si>
    <t>Montecristi</t>
  </si>
  <si>
    <t>Dajabón</t>
  </si>
  <si>
    <t>REGIÓN VII</t>
  </si>
  <si>
    <t>San Juan De La Maguana</t>
  </si>
  <si>
    <t>Elías Piña</t>
  </si>
  <si>
    <t>Azua</t>
  </si>
  <si>
    <t>REGIÓN VI</t>
  </si>
  <si>
    <t>San Pedro De Macorís</t>
  </si>
  <si>
    <t>La Romana</t>
  </si>
  <si>
    <t>La Altagracia</t>
  </si>
  <si>
    <t>Hato Mayor Del Rey</t>
  </si>
  <si>
    <t>El Seybo</t>
  </si>
  <si>
    <t>REGIÓN V</t>
  </si>
  <si>
    <t>Pedernales</t>
  </si>
  <si>
    <t>Independencia</t>
  </si>
  <si>
    <t>Barahona</t>
  </si>
  <si>
    <t>Bahoruco</t>
  </si>
  <si>
    <t>REGION IV</t>
  </si>
  <si>
    <t>Samaná</t>
  </si>
  <si>
    <t>María Trinidad Sánchez</t>
  </si>
  <si>
    <t>Hermanas  Mirabal</t>
  </si>
  <si>
    <t>Duarte</t>
  </si>
  <si>
    <t>REGIÓN III</t>
  </si>
  <si>
    <t>Santiago De Los Caballeros</t>
  </si>
  <si>
    <t>Puerto Plata</t>
  </si>
  <si>
    <t>Espaillat</t>
  </si>
  <si>
    <t>REGIÓN II</t>
  </si>
  <si>
    <t>San José De Ocoa</t>
  </si>
  <si>
    <t>San Cristobal</t>
  </si>
  <si>
    <t>Peravia</t>
  </si>
  <si>
    <t>REGIÓN I</t>
  </si>
  <si>
    <t>Santo Domingo</t>
  </si>
  <si>
    <t>Monte Plata</t>
  </si>
  <si>
    <t>Distrito Nacional</t>
  </si>
  <si>
    <t>REGIÓN 0</t>
  </si>
  <si>
    <t>Relación de dependencia</t>
  </si>
  <si>
    <t>%</t>
  </si>
  <si>
    <t>Dependiente</t>
  </si>
  <si>
    <t>Titular</t>
  </si>
  <si>
    <t>Afiliados</t>
  </si>
  <si>
    <t>Región</t>
  </si>
  <si>
    <t xml:space="preserve">POBLACIÓN AFILIADA AL RÉGIMEN PLAN ESPECIAL DE PENSIONADOS DE SALUD, SEGÚN TIPO DE AFILIADO POR REGIÓN Y PROVINCIA  ( a marzo,2019)                 </t>
  </si>
  <si>
    <t>Tabla No. 1.7</t>
  </si>
  <si>
    <t>POBLACIÓN AFILIADA, SEGÚN REGIÓN DE SALUD Y PROVINCIA</t>
  </si>
  <si>
    <t>85 o mas</t>
  </si>
  <si>
    <t>De 80 a 84 años</t>
  </si>
  <si>
    <t>De 75 a 79 años</t>
  </si>
  <si>
    <t>De 70 a 74 años</t>
  </si>
  <si>
    <t>De 65 a 69 años</t>
  </si>
  <si>
    <t>De 60 a 64 años</t>
  </si>
  <si>
    <t>De 55 a 59 años</t>
  </si>
  <si>
    <t>De 50 a 54 años</t>
  </si>
  <si>
    <t>De 45 a 49 años</t>
  </si>
  <si>
    <t>De 40 a 44 años</t>
  </si>
  <si>
    <t>De 35 a 39 años</t>
  </si>
  <si>
    <t>De 30 a 34 años</t>
  </si>
  <si>
    <t>De 25 a 29 años</t>
  </si>
  <si>
    <t>De 20 a 24 años</t>
  </si>
  <si>
    <t>De 15 a 19 años</t>
  </si>
  <si>
    <t>De 10 a 14 años</t>
  </si>
  <si>
    <t>De 5 a 9 años</t>
  </si>
  <si>
    <t>De 2 a 4 años</t>
  </si>
  <si>
    <t>De 0 a 1 año</t>
  </si>
  <si>
    <t>% M</t>
  </si>
  <si>
    <t>Masculino</t>
  </si>
  <si>
    <t>% F</t>
  </si>
  <si>
    <t>Femenino</t>
  </si>
  <si>
    <t>Sexo</t>
  </si>
  <si>
    <t>% de edad</t>
  </si>
  <si>
    <t xml:space="preserve">Total </t>
  </si>
  <si>
    <t>Edad</t>
  </si>
  <si>
    <t>POBLACIÓN AFILIADO AL RÉGIMEN PLAN ESPECIAL DE PENSIONADOS DE SALUD, SEGÚN SEXO Y EDAD (a marzo, 2019)</t>
  </si>
  <si>
    <t>Tabla No. 1.6</t>
  </si>
  <si>
    <t>POBLACIÓN AFILIADA, SEGÚN SEXO Y EDAD</t>
  </si>
  <si>
    <t>Marzo</t>
  </si>
  <si>
    <t>Febrero</t>
  </si>
  <si>
    <t>Enero</t>
  </si>
  <si>
    <t>Total de afiliados</t>
  </si>
  <si>
    <t>Relación de Dependencia</t>
  </si>
  <si>
    <t>Mes</t>
  </si>
  <si>
    <t>TIPO DE AFILIADO AL RÉGIMEN PLAN ESPECIAL DE PENSIONADOS DE SALUD, SEGÚN RELACIÓN DE DEPENDENCIA, (enero a marzo, 2019)</t>
  </si>
  <si>
    <t>Tabla No. 1.5</t>
  </si>
  <si>
    <t>TITULARES Y DEPENDIENTES</t>
  </si>
  <si>
    <t>1.3-POBLACIÓN AFILIADA AL RÉGIMEN PLAN ESPECIAL DE PENSIONADOS DE SALUD</t>
  </si>
  <si>
    <t>Seguro Nacional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</si>
</sst>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3" fontId="0" fillId="0" borderId="0" xfId="0" applyNumberFormat="1"/>
    <xf numFmtId="164" fontId="0" fillId="0" borderId="0" xfId="0" applyNumberFormat="1"/>
    <xf numFmtId="3" fontId="2" fillId="0" borderId="0" xfId="0" applyNumberFormat="1" applyFont="1"/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/>
    <xf numFmtId="2" fontId="5" fillId="2" borderId="5" xfId="0" applyNumberFormat="1" applyFont="1" applyFill="1" applyBorder="1"/>
    <xf numFmtId="9" fontId="5" fillId="2" borderId="4" xfId="2" applyFont="1" applyFill="1" applyBorder="1"/>
    <xf numFmtId="164" fontId="5" fillId="2" borderId="4" xfId="1" applyNumberFormat="1" applyFont="1" applyFill="1" applyBorder="1"/>
    <xf numFmtId="166" fontId="5" fillId="2" borderId="4" xfId="2" applyNumberFormat="1" applyFont="1" applyFill="1" applyBorder="1"/>
    <xf numFmtId="0" fontId="5" fillId="2" borderId="4" xfId="0" applyFont="1" applyFill="1" applyBorder="1"/>
    <xf numFmtId="3" fontId="4" fillId="0" borderId="4" xfId="0" applyNumberFormat="1" applyFont="1" applyBorder="1"/>
    <xf numFmtId="2" fontId="4" fillId="0" borderId="4" xfId="0" applyNumberFormat="1" applyFont="1" applyBorder="1"/>
    <xf numFmtId="9" fontId="4" fillId="0" borderId="6" xfId="2" applyFont="1" applyBorder="1"/>
    <xf numFmtId="164" fontId="4" fillId="0" borderId="6" xfId="1" applyNumberFormat="1" applyFont="1" applyBorder="1"/>
    <xf numFmtId="166" fontId="4" fillId="0" borderId="6" xfId="2" applyNumberFormat="1" applyFont="1" applyBorder="1"/>
    <xf numFmtId="0" fontId="6" fillId="0" borderId="7" xfId="0" applyFont="1" applyBorder="1"/>
    <xf numFmtId="9" fontId="4" fillId="0" borderId="4" xfId="2" applyFont="1" applyBorder="1"/>
    <xf numFmtId="164" fontId="4" fillId="0" borderId="4" xfId="1" applyNumberFormat="1" applyFont="1" applyBorder="1"/>
    <xf numFmtId="166" fontId="4" fillId="0" borderId="4" xfId="2" applyNumberFormat="1" applyFont="1" applyBorder="1"/>
    <xf numFmtId="0" fontId="4" fillId="0" borderId="4" xfId="0" applyFont="1" applyBorder="1"/>
    <xf numFmtId="2" fontId="5" fillId="2" borderId="1" xfId="0" applyNumberFormat="1" applyFont="1" applyFill="1" applyBorder="1"/>
    <xf numFmtId="9" fontId="5" fillId="2" borderId="1" xfId="2" applyFont="1" applyFill="1" applyBorder="1"/>
    <xf numFmtId="166" fontId="5" fillId="2" borderId="1" xfId="2" applyNumberFormat="1" applyFont="1" applyFill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9" fontId="4" fillId="0" borderId="8" xfId="2" applyFont="1" applyBorder="1"/>
    <xf numFmtId="166" fontId="4" fillId="0" borderId="8" xfId="2" applyNumberFormat="1" applyFont="1" applyBorder="1"/>
    <xf numFmtId="0" fontId="4" fillId="0" borderId="8" xfId="0" applyFont="1" applyBorder="1"/>
    <xf numFmtId="0" fontId="4" fillId="0" borderId="6" xfId="0" applyFont="1" applyBorder="1"/>
    <xf numFmtId="9" fontId="5" fillId="2" borderId="5" xfId="2" applyFont="1" applyFill="1" applyBorder="1"/>
    <xf numFmtId="166" fontId="5" fillId="2" borderId="5" xfId="2" applyNumberFormat="1" applyFont="1" applyFill="1" applyBorder="1"/>
    <xf numFmtId="0" fontId="5" fillId="2" borderId="8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64" fontId="4" fillId="0" borderId="0" xfId="1" applyNumberFormat="1" applyFont="1" applyBorder="1" applyAlignment="1">
      <alignment horizontal="left"/>
    </xf>
    <xf numFmtId="0" fontId="4" fillId="0" borderId="9" xfId="0" applyFont="1" applyBorder="1" applyAlignment="1">
      <alignment vertical="top"/>
    </xf>
    <xf numFmtId="0" fontId="5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vertical="top" wrapText="1"/>
    </xf>
    <xf numFmtId="4" fontId="4" fillId="0" borderId="4" xfId="0" applyNumberFormat="1" applyFont="1" applyBorder="1"/>
    <xf numFmtId="9" fontId="4" fillId="0" borderId="4" xfId="2" applyNumberFormat="1" applyFont="1" applyBorder="1"/>
    <xf numFmtId="164" fontId="4" fillId="4" borderId="4" xfId="1" applyNumberFormat="1" applyFont="1" applyFill="1" applyBorder="1"/>
    <xf numFmtId="0" fontId="5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0</xdr:col>
      <xdr:colOff>1089364</xdr:colOff>
      <xdr:row>2</xdr:row>
      <xdr:rowOff>219075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898864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topLeftCell="A15" zoomScaleNormal="100" workbookViewId="0">
      <selection activeCell="A15" sqref="A15:G15"/>
    </sheetView>
  </sheetViews>
  <sheetFormatPr baseColWidth="10" defaultRowHeight="15" x14ac:dyDescent="0.25"/>
  <cols>
    <col min="1" max="1" width="19.42578125" customWidth="1"/>
    <col min="2" max="2" width="16.7109375" customWidth="1"/>
    <col min="3" max="3" width="11.42578125" customWidth="1"/>
    <col min="4" max="4" width="13.42578125" customWidth="1"/>
    <col min="5" max="5" width="12" customWidth="1"/>
    <col min="6" max="6" width="14.42578125" customWidth="1"/>
    <col min="7" max="7" width="14" customWidth="1"/>
  </cols>
  <sheetData>
    <row r="1" spans="1:7" ht="18.75" x14ac:dyDescent="0.3">
      <c r="A1" s="60" t="s">
        <v>92</v>
      </c>
      <c r="B1" s="60"/>
      <c r="C1" s="60"/>
      <c r="D1" s="60"/>
      <c r="E1" s="60"/>
      <c r="F1" s="60"/>
      <c r="G1" s="60"/>
    </row>
    <row r="2" spans="1:7" ht="53.25" customHeight="1" x14ac:dyDescent="0.35">
      <c r="B2" s="61" t="s">
        <v>91</v>
      </c>
      <c r="C2" s="61"/>
      <c r="D2" s="61"/>
      <c r="E2" s="61"/>
      <c r="F2" s="61"/>
      <c r="G2" s="61"/>
    </row>
    <row r="3" spans="1:7" ht="18.75" x14ac:dyDescent="0.3">
      <c r="A3" s="62" t="s">
        <v>90</v>
      </c>
      <c r="B3" s="62"/>
      <c r="C3" s="62"/>
      <c r="D3" s="62"/>
      <c r="E3" s="62"/>
      <c r="F3" s="62"/>
      <c r="G3" s="62"/>
    </row>
    <row r="4" spans="1:7" x14ac:dyDescent="0.25">
      <c r="A4" s="63" t="s">
        <v>89</v>
      </c>
      <c r="B4" s="63"/>
      <c r="C4" s="63"/>
      <c r="D4" s="63"/>
      <c r="E4" s="63"/>
      <c r="F4" s="63"/>
      <c r="G4" s="63"/>
    </row>
    <row r="5" spans="1:7" ht="29.25" customHeight="1" x14ac:dyDescent="0.25">
      <c r="A5" s="64" t="s">
        <v>88</v>
      </c>
      <c r="B5" s="65"/>
      <c r="C5" s="65"/>
      <c r="D5" s="65"/>
      <c r="E5" s="65"/>
      <c r="F5" s="65"/>
      <c r="G5" s="66"/>
    </row>
    <row r="6" spans="1:7" ht="25.5" x14ac:dyDescent="0.25">
      <c r="A6" s="37" t="s">
        <v>87</v>
      </c>
      <c r="B6" s="37" t="s">
        <v>46</v>
      </c>
      <c r="C6" s="37" t="s">
        <v>44</v>
      </c>
      <c r="D6" s="37" t="s">
        <v>45</v>
      </c>
      <c r="E6" s="37" t="s">
        <v>44</v>
      </c>
      <c r="F6" s="59" t="s">
        <v>86</v>
      </c>
      <c r="G6" s="59" t="s">
        <v>85</v>
      </c>
    </row>
    <row r="7" spans="1:7" x14ac:dyDescent="0.25">
      <c r="A7" s="22" t="s">
        <v>84</v>
      </c>
      <c r="B7" s="20">
        <v>35094</v>
      </c>
      <c r="C7" s="19">
        <f>B7/G7</f>
        <v>0.64750272145242527</v>
      </c>
      <c r="D7" s="20">
        <v>19105</v>
      </c>
      <c r="E7" s="19">
        <f>D7/G7</f>
        <v>0.35249727854757468</v>
      </c>
      <c r="F7" s="56">
        <f>D7/B7</f>
        <v>0.54439505328546189</v>
      </c>
      <c r="G7" s="13">
        <f>B7+D7</f>
        <v>54199</v>
      </c>
    </row>
    <row r="8" spans="1:7" x14ac:dyDescent="0.25">
      <c r="A8" s="22" t="s">
        <v>83</v>
      </c>
      <c r="B8" s="58">
        <v>35301</v>
      </c>
      <c r="C8" s="19">
        <f>B8/G8</f>
        <v>0.64560434536110756</v>
      </c>
      <c r="D8" s="58">
        <v>19378</v>
      </c>
      <c r="E8" s="19">
        <f>D8/G8</f>
        <v>0.35439565463889244</v>
      </c>
      <c r="F8" s="56">
        <f>D8/B8</f>
        <v>0.54893629075663575</v>
      </c>
      <c r="G8" s="13">
        <f>B8+D8</f>
        <v>54679</v>
      </c>
    </row>
    <row r="9" spans="1:7" x14ac:dyDescent="0.25">
      <c r="A9" s="22" t="s">
        <v>82</v>
      </c>
      <c r="B9" s="20">
        <v>37995</v>
      </c>
      <c r="C9" s="57">
        <f>B9/G9</f>
        <v>0.65924627823853976</v>
      </c>
      <c r="D9" s="20">
        <v>19639</v>
      </c>
      <c r="E9" s="57">
        <f>D9/G9</f>
        <v>0.34075372176146024</v>
      </c>
      <c r="F9" s="56">
        <f>D9/B9</f>
        <v>0.51688380050006577</v>
      </c>
      <c r="G9" s="13">
        <f>B9+D9</f>
        <v>57634</v>
      </c>
    </row>
    <row r="10" spans="1:7" x14ac:dyDescent="0.25">
      <c r="A10" s="6" t="s">
        <v>0</v>
      </c>
      <c r="B10" s="5"/>
      <c r="C10" s="5"/>
      <c r="D10" s="5"/>
      <c r="E10" s="5"/>
      <c r="F10" s="5"/>
      <c r="G10" s="4"/>
    </row>
    <row r="11" spans="1:7" x14ac:dyDescent="0.25">
      <c r="A11" s="55"/>
      <c r="B11" s="55"/>
      <c r="C11" s="55"/>
      <c r="D11" s="55"/>
      <c r="E11" s="55"/>
      <c r="F11" s="55"/>
      <c r="G11" s="55"/>
    </row>
    <row r="12" spans="1:7" x14ac:dyDescent="0.25">
      <c r="A12" s="54"/>
      <c r="B12" s="54"/>
      <c r="C12" s="54"/>
      <c r="D12" s="54"/>
      <c r="E12" s="54"/>
      <c r="F12" s="54"/>
      <c r="G12" s="54"/>
    </row>
    <row r="13" spans="1:7" ht="18.75" x14ac:dyDescent="0.3">
      <c r="A13" s="62" t="s">
        <v>81</v>
      </c>
      <c r="B13" s="62"/>
      <c r="C13" s="62"/>
      <c r="D13" s="62"/>
      <c r="E13" s="62"/>
      <c r="F13" s="62"/>
      <c r="G13" s="62"/>
    </row>
    <row r="14" spans="1:7" x14ac:dyDescent="0.25">
      <c r="A14" s="63" t="s">
        <v>80</v>
      </c>
      <c r="B14" s="63"/>
      <c r="C14" s="63"/>
      <c r="D14" s="63"/>
      <c r="E14" s="63"/>
      <c r="F14" s="63"/>
      <c r="G14" s="63"/>
    </row>
    <row r="15" spans="1:7" ht="30" customHeight="1" x14ac:dyDescent="0.25">
      <c r="A15" s="46" t="s">
        <v>79</v>
      </c>
      <c r="B15" s="45"/>
      <c r="C15" s="45"/>
      <c r="D15" s="45"/>
      <c r="E15" s="45"/>
      <c r="F15" s="45"/>
      <c r="G15" s="44"/>
    </row>
    <row r="16" spans="1:7" x14ac:dyDescent="0.25">
      <c r="A16" s="53" t="s">
        <v>78</v>
      </c>
      <c r="B16" s="39" t="s">
        <v>77</v>
      </c>
      <c r="C16" s="52" t="s">
        <v>76</v>
      </c>
      <c r="D16" s="39" t="s">
        <v>75</v>
      </c>
      <c r="E16" s="39"/>
      <c r="F16" s="39"/>
      <c r="G16" s="39"/>
    </row>
    <row r="17" spans="1:7" x14ac:dyDescent="0.25">
      <c r="A17" s="35"/>
      <c r="B17" s="39"/>
      <c r="C17" s="52"/>
      <c r="D17" s="37" t="s">
        <v>74</v>
      </c>
      <c r="E17" s="37" t="s">
        <v>73</v>
      </c>
      <c r="F17" s="37" t="s">
        <v>72</v>
      </c>
      <c r="G17" s="37" t="s">
        <v>71</v>
      </c>
    </row>
    <row r="18" spans="1:7" x14ac:dyDescent="0.25">
      <c r="A18" s="51" t="s">
        <v>70</v>
      </c>
      <c r="B18" s="13">
        <f>D18+F18</f>
        <v>110</v>
      </c>
      <c r="C18" s="21">
        <f>B18/B37</f>
        <v>1.9085956206405942E-3</v>
      </c>
      <c r="D18" s="13">
        <v>57</v>
      </c>
      <c r="E18" s="21">
        <f>D18/B18</f>
        <v>0.51818181818181819</v>
      </c>
      <c r="F18" s="13">
        <v>53</v>
      </c>
      <c r="G18" s="21">
        <f>F18/B18</f>
        <v>0.48181818181818181</v>
      </c>
    </row>
    <row r="19" spans="1:7" x14ac:dyDescent="0.25">
      <c r="A19" s="51" t="s">
        <v>69</v>
      </c>
      <c r="B19" s="13">
        <f>D19+F19</f>
        <v>472</v>
      </c>
      <c r="C19" s="21">
        <f>B19/B37</f>
        <v>8.189610299476003E-3</v>
      </c>
      <c r="D19" s="13">
        <v>236</v>
      </c>
      <c r="E19" s="21">
        <f>D19/B19</f>
        <v>0.5</v>
      </c>
      <c r="F19" s="13">
        <v>236</v>
      </c>
      <c r="G19" s="21">
        <f>F19/B19</f>
        <v>0.5</v>
      </c>
    </row>
    <row r="20" spans="1:7" x14ac:dyDescent="0.25">
      <c r="A20" s="51" t="s">
        <v>68</v>
      </c>
      <c r="B20" s="13">
        <f>D20+F20</f>
        <v>1503</v>
      </c>
      <c r="C20" s="21">
        <f>B20/B37</f>
        <v>2.6078356525661935E-2</v>
      </c>
      <c r="D20" s="13">
        <v>763</v>
      </c>
      <c r="E20" s="21">
        <f>D20/B20</f>
        <v>0.50765136393878907</v>
      </c>
      <c r="F20" s="13">
        <v>740</v>
      </c>
      <c r="G20" s="21">
        <f>F20/B20</f>
        <v>0.49234863606121093</v>
      </c>
    </row>
    <row r="21" spans="1:7" x14ac:dyDescent="0.25">
      <c r="A21" s="51" t="s">
        <v>67</v>
      </c>
      <c r="B21" s="13">
        <f>D21+F21</f>
        <v>2476</v>
      </c>
      <c r="C21" s="21">
        <f>B21/B37</f>
        <v>4.2960752333691919E-2</v>
      </c>
      <c r="D21" s="13">
        <v>1226</v>
      </c>
      <c r="E21" s="21">
        <f>D21/B21</f>
        <v>0.49515347334410337</v>
      </c>
      <c r="F21" s="13">
        <v>1250</v>
      </c>
      <c r="G21" s="21">
        <f>F21/B21</f>
        <v>0.50484652665589658</v>
      </c>
    </row>
    <row r="22" spans="1:7" x14ac:dyDescent="0.25">
      <c r="A22" s="51" t="s">
        <v>66</v>
      </c>
      <c r="B22" s="13">
        <f>D22+F22</f>
        <v>4254</v>
      </c>
      <c r="C22" s="21">
        <f>B22/B37</f>
        <v>7.3810597910955345E-2</v>
      </c>
      <c r="D22" s="13">
        <v>2203</v>
      </c>
      <c r="E22" s="21">
        <f>D22/B22</f>
        <v>0.5178655383168782</v>
      </c>
      <c r="F22" s="13">
        <v>2051</v>
      </c>
      <c r="G22" s="21">
        <f>F22/B22</f>
        <v>0.4821344616831218</v>
      </c>
    </row>
    <row r="23" spans="1:7" x14ac:dyDescent="0.25">
      <c r="A23" s="51" t="s">
        <v>65</v>
      </c>
      <c r="B23" s="13">
        <f>D23+F23</f>
        <v>1467</v>
      </c>
      <c r="C23" s="21">
        <f>B23/B37</f>
        <v>2.5453725231634104E-2</v>
      </c>
      <c r="D23" s="13">
        <v>854</v>
      </c>
      <c r="E23" s="21">
        <f>D23/B23</f>
        <v>0.58214042263122012</v>
      </c>
      <c r="F23" s="13">
        <v>613</v>
      </c>
      <c r="G23" s="21">
        <f>F23/B23</f>
        <v>0.41785957736877982</v>
      </c>
    </row>
    <row r="24" spans="1:7" x14ac:dyDescent="0.25">
      <c r="A24" s="51" t="s">
        <v>64</v>
      </c>
      <c r="B24" s="13">
        <f>D24+F24</f>
        <v>466</v>
      </c>
      <c r="C24" s="21">
        <f>B24/B37</f>
        <v>8.0855050838046991E-3</v>
      </c>
      <c r="D24" s="13">
        <v>319</v>
      </c>
      <c r="E24" s="21">
        <f>D24/B24</f>
        <v>0.68454935622317592</v>
      </c>
      <c r="F24" s="13">
        <v>147</v>
      </c>
      <c r="G24" s="21">
        <f>F24/B24</f>
        <v>0.31545064377682402</v>
      </c>
    </row>
    <row r="25" spans="1:7" x14ac:dyDescent="0.25">
      <c r="A25" s="51" t="s">
        <v>63</v>
      </c>
      <c r="B25" s="13">
        <f>D25+F25</f>
        <v>496</v>
      </c>
      <c r="C25" s="21">
        <f>B25/B37</f>
        <v>8.6060311621612238E-3</v>
      </c>
      <c r="D25" s="13">
        <v>377</v>
      </c>
      <c r="E25" s="21">
        <f>D25/B25</f>
        <v>0.76008064516129037</v>
      </c>
      <c r="F25" s="13">
        <v>119</v>
      </c>
      <c r="G25" s="21">
        <f>F25/B25</f>
        <v>0.23991935483870969</v>
      </c>
    </row>
    <row r="26" spans="1:7" x14ac:dyDescent="0.25">
      <c r="A26" s="51" t="s">
        <v>62</v>
      </c>
      <c r="B26" s="13">
        <f>D26+F26</f>
        <v>867</v>
      </c>
      <c r="C26" s="21">
        <f>B26/B37</f>
        <v>1.5043203664503591E-2</v>
      </c>
      <c r="D26" s="13">
        <v>663</v>
      </c>
      <c r="E26" s="21">
        <f>D26/B26</f>
        <v>0.76470588235294112</v>
      </c>
      <c r="F26" s="13">
        <v>204</v>
      </c>
      <c r="G26" s="21">
        <f>F26/B26</f>
        <v>0.23529411764705882</v>
      </c>
    </row>
    <row r="27" spans="1:7" x14ac:dyDescent="0.25">
      <c r="A27" s="51" t="s">
        <v>61</v>
      </c>
      <c r="B27" s="13">
        <f>D27+F27</f>
        <v>1792</v>
      </c>
      <c r="C27" s="21">
        <f>B27/B37</f>
        <v>3.1092757747163132E-2</v>
      </c>
      <c r="D27" s="13">
        <v>998</v>
      </c>
      <c r="E27" s="21">
        <f>D27/B27</f>
        <v>0.5569196428571429</v>
      </c>
      <c r="F27" s="13">
        <v>794</v>
      </c>
      <c r="G27" s="21">
        <f>F27/B27</f>
        <v>0.44308035714285715</v>
      </c>
    </row>
    <row r="28" spans="1:7" x14ac:dyDescent="0.25">
      <c r="A28" s="51" t="s">
        <v>60</v>
      </c>
      <c r="B28" s="13">
        <f>D28+F28</f>
        <v>3099</v>
      </c>
      <c r="C28" s="21">
        <f>B28/B37</f>
        <v>5.3770343894229099E-2</v>
      </c>
      <c r="D28" s="13">
        <v>1404</v>
      </c>
      <c r="E28" s="21">
        <f>D28/B28</f>
        <v>0.45304937076476282</v>
      </c>
      <c r="F28" s="13">
        <v>1695</v>
      </c>
      <c r="G28" s="21">
        <f>F28/B28</f>
        <v>0.54695062923523718</v>
      </c>
    </row>
    <row r="29" spans="1:7" x14ac:dyDescent="0.25">
      <c r="A29" s="51" t="s">
        <v>59</v>
      </c>
      <c r="B29" s="13">
        <f>D29+F29</f>
        <v>4398</v>
      </c>
      <c r="C29" s="21">
        <f>B29/B37</f>
        <v>7.6309123087066666E-2</v>
      </c>
      <c r="D29" s="13">
        <v>1752</v>
      </c>
      <c r="E29" s="21">
        <f>D29/B29</f>
        <v>0.39836289222373805</v>
      </c>
      <c r="F29" s="13">
        <v>2646</v>
      </c>
      <c r="G29" s="21">
        <f>F29/B29</f>
        <v>0.60163710777626189</v>
      </c>
    </row>
    <row r="30" spans="1:7" x14ac:dyDescent="0.25">
      <c r="A30" s="51" t="s">
        <v>58</v>
      </c>
      <c r="B30" s="13">
        <f>D30+F30</f>
        <v>4985</v>
      </c>
      <c r="C30" s="21">
        <f>B30/B37</f>
        <v>8.6494083353576015E-2</v>
      </c>
      <c r="D30" s="13">
        <v>2202</v>
      </c>
      <c r="E30" s="21">
        <f>D30/B30</f>
        <v>0.44172517552657975</v>
      </c>
      <c r="F30" s="13">
        <v>2783</v>
      </c>
      <c r="G30" s="21">
        <f>F30/B30</f>
        <v>0.55827482447342025</v>
      </c>
    </row>
    <row r="31" spans="1:7" x14ac:dyDescent="0.25">
      <c r="A31" s="51" t="s">
        <v>57</v>
      </c>
      <c r="B31" s="13">
        <f>D31+F31</f>
        <v>6018</v>
      </c>
      <c r="C31" s="21">
        <f>B31/B37</f>
        <v>0.10441753131831905</v>
      </c>
      <c r="D31" s="13">
        <v>3015</v>
      </c>
      <c r="E31" s="21">
        <f>D31/B31</f>
        <v>0.50099700897308075</v>
      </c>
      <c r="F31" s="13">
        <v>3003</v>
      </c>
      <c r="G31" s="21">
        <f>F31/B31</f>
        <v>0.49900299102691925</v>
      </c>
    </row>
    <row r="32" spans="1:7" x14ac:dyDescent="0.25">
      <c r="A32" s="51" t="s">
        <v>56</v>
      </c>
      <c r="B32" s="13">
        <f>D32+F32</f>
        <v>6645</v>
      </c>
      <c r="C32" s="21">
        <f>B32/B37</f>
        <v>0.11529652635597043</v>
      </c>
      <c r="D32" s="13">
        <v>3393</v>
      </c>
      <c r="E32" s="21">
        <f>D32/B32</f>
        <v>0.51060948081264113</v>
      </c>
      <c r="F32" s="13">
        <v>3252</v>
      </c>
      <c r="G32" s="21">
        <f>F32/B32</f>
        <v>0.48939051918735893</v>
      </c>
    </row>
    <row r="33" spans="1:7" x14ac:dyDescent="0.25">
      <c r="A33" s="51" t="s">
        <v>55</v>
      </c>
      <c r="B33" s="13">
        <f>D33+F33</f>
        <v>6283</v>
      </c>
      <c r="C33" s="21">
        <f>B33/B37</f>
        <v>0.10901551167713502</v>
      </c>
      <c r="D33" s="13">
        <v>3201</v>
      </c>
      <c r="E33" s="21">
        <f>D33/B33</f>
        <v>0.50946999840840368</v>
      </c>
      <c r="F33" s="13">
        <v>3082</v>
      </c>
      <c r="G33" s="21">
        <f>F33/B33</f>
        <v>0.49053000159159638</v>
      </c>
    </row>
    <row r="34" spans="1:7" x14ac:dyDescent="0.25">
      <c r="A34" s="51" t="s">
        <v>54</v>
      </c>
      <c r="B34" s="13">
        <f>D34+F34</f>
        <v>4959</v>
      </c>
      <c r="C34" s="21">
        <f>B34/B37</f>
        <v>8.6042960752333697E-2</v>
      </c>
      <c r="D34" s="13">
        <v>2306</v>
      </c>
      <c r="E34" s="21">
        <f>D34/B34</f>
        <v>0.46501310748134705</v>
      </c>
      <c r="F34" s="13">
        <v>2653</v>
      </c>
      <c r="G34" s="21">
        <f>F34/B34</f>
        <v>0.53498689251865295</v>
      </c>
    </row>
    <row r="35" spans="1:7" x14ac:dyDescent="0.25">
      <c r="A35" s="51" t="s">
        <v>53</v>
      </c>
      <c r="B35" s="13">
        <f>D35+F35</f>
        <v>4072</v>
      </c>
      <c r="C35" s="21">
        <f>B35/B37</f>
        <v>7.0652739702259076E-2</v>
      </c>
      <c r="D35" s="13">
        <v>1675</v>
      </c>
      <c r="E35" s="21">
        <f>D35/B35</f>
        <v>0.41134577603143418</v>
      </c>
      <c r="F35" s="13">
        <v>2397</v>
      </c>
      <c r="G35" s="21">
        <f>F35/B35</f>
        <v>0.58865422396856582</v>
      </c>
    </row>
    <row r="36" spans="1:7" x14ac:dyDescent="0.25">
      <c r="A36" s="51" t="s">
        <v>52</v>
      </c>
      <c r="B36" s="13">
        <f>D36+F36</f>
        <v>3272</v>
      </c>
      <c r="C36" s="21">
        <f>B36/B37</f>
        <v>5.6772044279418399E-2</v>
      </c>
      <c r="D36" s="13">
        <v>1514</v>
      </c>
      <c r="E36" s="21">
        <f>D36/B36</f>
        <v>0.46271393643031783</v>
      </c>
      <c r="F36" s="13">
        <v>1758</v>
      </c>
      <c r="G36" s="21">
        <f>F36/B36</f>
        <v>0.53728606356968212</v>
      </c>
    </row>
    <row r="37" spans="1:7" x14ac:dyDescent="0.25">
      <c r="A37" s="50" t="s">
        <v>1</v>
      </c>
      <c r="B37" s="7">
        <f>SUM(B18:B36)</f>
        <v>57634</v>
      </c>
      <c r="C37" s="9">
        <f>SUM(C18:C36)</f>
        <v>0.99999999999999989</v>
      </c>
      <c r="D37" s="7">
        <f>SUM(D18:D36)</f>
        <v>28158</v>
      </c>
      <c r="E37" s="11">
        <f>D37/B37</f>
        <v>0.48856577714543498</v>
      </c>
      <c r="F37" s="7">
        <f>SUM(F18:F36)</f>
        <v>29476</v>
      </c>
      <c r="G37" s="11">
        <f>F37/B37</f>
        <v>0.51143422285456497</v>
      </c>
    </row>
    <row r="38" spans="1:7" x14ac:dyDescent="0.25">
      <c r="A38" s="6" t="s">
        <v>0</v>
      </c>
      <c r="B38" s="5"/>
      <c r="C38" s="5"/>
      <c r="D38" s="5"/>
      <c r="E38" s="5"/>
      <c r="F38" s="5"/>
      <c r="G38" s="4"/>
    </row>
    <row r="39" spans="1:7" x14ac:dyDescent="0.25">
      <c r="A39" s="49"/>
      <c r="B39" s="49"/>
      <c r="C39" s="49"/>
      <c r="D39" s="49"/>
      <c r="E39" s="49"/>
      <c r="F39" s="49"/>
      <c r="G39" s="49"/>
    </row>
    <row r="40" spans="1:7" x14ac:dyDescent="0.25">
      <c r="A40" s="47"/>
      <c r="B40" s="47"/>
      <c r="C40" s="48"/>
      <c r="D40" s="48"/>
      <c r="E40" s="48"/>
      <c r="F40" s="47"/>
      <c r="G40" s="47"/>
    </row>
    <row r="41" spans="1:7" x14ac:dyDescent="0.25">
      <c r="A41" s="47"/>
      <c r="B41" s="47"/>
      <c r="C41" s="48"/>
      <c r="D41" s="48"/>
      <c r="E41" s="48"/>
      <c r="F41" s="47"/>
      <c r="G41" s="47"/>
    </row>
    <row r="42" spans="1:7" ht="18.75" x14ac:dyDescent="0.25">
      <c r="A42" s="67" t="s">
        <v>51</v>
      </c>
      <c r="B42" s="67"/>
      <c r="C42" s="67"/>
      <c r="D42" s="67"/>
      <c r="E42" s="67"/>
      <c r="F42" s="67"/>
      <c r="G42" s="67"/>
    </row>
    <row r="43" spans="1:7" x14ac:dyDescent="0.25">
      <c r="A43" s="63" t="s">
        <v>50</v>
      </c>
      <c r="B43" s="63"/>
      <c r="C43" s="63"/>
      <c r="D43" s="63"/>
      <c r="E43" s="63"/>
      <c r="F43" s="63"/>
      <c r="G43" s="63"/>
    </row>
    <row r="44" spans="1:7" ht="30" customHeight="1" x14ac:dyDescent="0.25">
      <c r="A44" s="46" t="s">
        <v>49</v>
      </c>
      <c r="B44" s="45"/>
      <c r="C44" s="45"/>
      <c r="D44" s="45"/>
      <c r="E44" s="45"/>
      <c r="F44" s="45"/>
      <c r="G44" s="44"/>
    </row>
    <row r="45" spans="1:7" x14ac:dyDescent="0.25">
      <c r="A45" s="39" t="s">
        <v>48</v>
      </c>
      <c r="B45" s="43" t="s">
        <v>47</v>
      </c>
      <c r="C45" s="42"/>
      <c r="D45" s="42"/>
      <c r="E45" s="42"/>
      <c r="F45" s="41"/>
      <c r="G45" s="40" t="s">
        <v>1</v>
      </c>
    </row>
    <row r="46" spans="1:7" ht="26.25" x14ac:dyDescent="0.25">
      <c r="A46" s="39"/>
      <c r="B46" s="38" t="s">
        <v>46</v>
      </c>
      <c r="C46" s="37" t="s">
        <v>44</v>
      </c>
      <c r="D46" s="37" t="s">
        <v>45</v>
      </c>
      <c r="E46" s="37" t="s">
        <v>44</v>
      </c>
      <c r="F46" s="36" t="s">
        <v>43</v>
      </c>
      <c r="G46" s="35"/>
    </row>
    <row r="47" spans="1:7" x14ac:dyDescent="0.25">
      <c r="A47" s="34" t="s">
        <v>42</v>
      </c>
      <c r="B47" s="10"/>
      <c r="C47" s="33">
        <f>B47/G47</f>
        <v>0</v>
      </c>
      <c r="D47" s="10"/>
      <c r="E47" s="32">
        <f>D47/G47</f>
        <v>0</v>
      </c>
      <c r="F47" s="8" t="e">
        <f>D47/B47</f>
        <v>#DIV/0!</v>
      </c>
      <c r="G47" s="7">
        <f>G48+G49+G50</f>
        <v>37751</v>
      </c>
    </row>
    <row r="48" spans="1:7" x14ac:dyDescent="0.25">
      <c r="A48" s="22" t="s">
        <v>41</v>
      </c>
      <c r="B48" s="20">
        <v>16983</v>
      </c>
      <c r="C48" s="21">
        <f>B48/G48</f>
        <v>0.72280388151174668</v>
      </c>
      <c r="D48" s="20">
        <v>6513</v>
      </c>
      <c r="E48" s="19">
        <f>D48/G48</f>
        <v>0.27719611848825332</v>
      </c>
      <c r="F48" s="14">
        <f>D48/B48</f>
        <v>0.38350114820703057</v>
      </c>
      <c r="G48" s="13">
        <f>B48+D48</f>
        <v>23496</v>
      </c>
    </row>
    <row r="49" spans="1:7" x14ac:dyDescent="0.25">
      <c r="A49" s="22" t="s">
        <v>40</v>
      </c>
      <c r="B49" s="20">
        <v>510</v>
      </c>
      <c r="C49" s="21">
        <f>B49/G49</f>
        <v>0.62576687116564422</v>
      </c>
      <c r="D49" s="20">
        <v>305</v>
      </c>
      <c r="E49" s="19">
        <f>D49/G49</f>
        <v>0.37423312883435583</v>
      </c>
      <c r="F49" s="14">
        <f>D49/B49</f>
        <v>0.59803921568627449</v>
      </c>
      <c r="G49" s="13">
        <f>B49+D49</f>
        <v>815</v>
      </c>
    </row>
    <row r="50" spans="1:7" x14ac:dyDescent="0.25">
      <c r="A50" s="31" t="s">
        <v>39</v>
      </c>
      <c r="B50" s="20">
        <v>8597</v>
      </c>
      <c r="C50" s="17">
        <f>B50/G50</f>
        <v>0.63965773809523807</v>
      </c>
      <c r="D50" s="20">
        <v>4843</v>
      </c>
      <c r="E50" s="15">
        <f>D50/G50</f>
        <v>0.36034226190476193</v>
      </c>
      <c r="F50" s="14">
        <f>D50/B50</f>
        <v>0.5633360474584157</v>
      </c>
      <c r="G50" s="13">
        <f>B50+D50</f>
        <v>13440</v>
      </c>
    </row>
    <row r="51" spans="1:7" x14ac:dyDescent="0.25">
      <c r="A51" s="12" t="s">
        <v>38</v>
      </c>
      <c r="B51" s="10"/>
      <c r="C51" s="25">
        <f>B51/G51</f>
        <v>0</v>
      </c>
      <c r="D51" s="10"/>
      <c r="E51" s="24">
        <f>D51/G51</f>
        <v>0</v>
      </c>
      <c r="F51" s="8" t="e">
        <f>D51/B51</f>
        <v>#DIV/0!</v>
      </c>
      <c r="G51" s="7">
        <f>G52+G53+G54</f>
        <v>3968</v>
      </c>
    </row>
    <row r="52" spans="1:7" x14ac:dyDescent="0.25">
      <c r="A52" s="30" t="s">
        <v>37</v>
      </c>
      <c r="B52" s="20">
        <v>505</v>
      </c>
      <c r="C52" s="29">
        <f>B52/G52</f>
        <v>0.50148957298907648</v>
      </c>
      <c r="D52" s="20">
        <v>502</v>
      </c>
      <c r="E52" s="28">
        <f>D52/G52</f>
        <v>0.49851042701092352</v>
      </c>
      <c r="F52" s="14">
        <f>D52/B52</f>
        <v>0.99405940594059405</v>
      </c>
      <c r="G52" s="13">
        <f>B52+D52</f>
        <v>1007</v>
      </c>
    </row>
    <row r="53" spans="1:7" x14ac:dyDescent="0.25">
      <c r="A53" s="22" t="s">
        <v>36</v>
      </c>
      <c r="B53" s="20">
        <v>1799</v>
      </c>
      <c r="C53" s="21">
        <f>B53/G53</f>
        <v>0.63546450017661604</v>
      </c>
      <c r="D53" s="20">
        <v>1032</v>
      </c>
      <c r="E53" s="19">
        <f>D53/G53</f>
        <v>0.36453549982338396</v>
      </c>
      <c r="F53" s="14">
        <f>D53/B53</f>
        <v>0.57365202890494715</v>
      </c>
      <c r="G53" s="13">
        <f>B53+D53</f>
        <v>2831</v>
      </c>
    </row>
    <row r="54" spans="1:7" x14ac:dyDescent="0.25">
      <c r="A54" s="22" t="s">
        <v>35</v>
      </c>
      <c r="B54" s="20">
        <v>76</v>
      </c>
      <c r="C54" s="21">
        <f>B54/G54</f>
        <v>0.58461538461538465</v>
      </c>
      <c r="D54" s="20">
        <v>54</v>
      </c>
      <c r="E54" s="19">
        <f>D54/G54</f>
        <v>0.41538461538461541</v>
      </c>
      <c r="F54" s="14">
        <f>D54/B54</f>
        <v>0.71052631578947367</v>
      </c>
      <c r="G54" s="13">
        <f>B54+D54</f>
        <v>130</v>
      </c>
    </row>
    <row r="55" spans="1:7" x14ac:dyDescent="0.25">
      <c r="A55" s="12" t="s">
        <v>34</v>
      </c>
      <c r="B55" s="10"/>
      <c r="C55" s="25">
        <f>B55/G55</f>
        <v>0</v>
      </c>
      <c r="D55" s="10"/>
      <c r="E55" s="24">
        <f>D55/G55</f>
        <v>0</v>
      </c>
      <c r="F55" s="8" t="e">
        <f>D55/B55</f>
        <v>#DIV/0!</v>
      </c>
      <c r="G55" s="7">
        <f>G56+G57+G58</f>
        <v>3192</v>
      </c>
    </row>
    <row r="56" spans="1:7" x14ac:dyDescent="0.25">
      <c r="A56" s="22" t="s">
        <v>33</v>
      </c>
      <c r="B56" s="20">
        <v>258</v>
      </c>
      <c r="C56" s="21">
        <f>B56/G56</f>
        <v>0.64661654135338342</v>
      </c>
      <c r="D56" s="20">
        <v>141</v>
      </c>
      <c r="E56" s="19">
        <f>D56/G56</f>
        <v>0.35338345864661652</v>
      </c>
      <c r="F56" s="14">
        <f>D56/B56</f>
        <v>0.54651162790697672</v>
      </c>
      <c r="G56" s="13">
        <f>B56+D56</f>
        <v>399</v>
      </c>
    </row>
    <row r="57" spans="1:7" x14ac:dyDescent="0.25">
      <c r="A57" s="22" t="s">
        <v>32</v>
      </c>
      <c r="B57" s="20">
        <v>522</v>
      </c>
      <c r="C57" s="21">
        <f>B57/G57</f>
        <v>0.64127764127764131</v>
      </c>
      <c r="D57" s="20">
        <v>292</v>
      </c>
      <c r="E57" s="19">
        <f>D57/G57</f>
        <v>0.35872235872235875</v>
      </c>
      <c r="F57" s="14">
        <f>D57/B57</f>
        <v>0.55938697318007657</v>
      </c>
      <c r="G57" s="13">
        <f>B57+D57</f>
        <v>814</v>
      </c>
    </row>
    <row r="58" spans="1:7" ht="26.25" x14ac:dyDescent="0.25">
      <c r="A58" s="27" t="s">
        <v>31</v>
      </c>
      <c r="B58" s="20">
        <v>1305</v>
      </c>
      <c r="C58" s="21">
        <f>B58/G58</f>
        <v>0.65942395149065181</v>
      </c>
      <c r="D58" s="20">
        <v>674</v>
      </c>
      <c r="E58" s="19">
        <f>D58/G58</f>
        <v>0.34057604850934814</v>
      </c>
      <c r="F58" s="14">
        <f>D58/B58</f>
        <v>0.5164750957854406</v>
      </c>
      <c r="G58" s="13">
        <f>B58+D58</f>
        <v>1979</v>
      </c>
    </row>
    <row r="59" spans="1:7" x14ac:dyDescent="0.25">
      <c r="A59" s="12" t="s">
        <v>30</v>
      </c>
      <c r="B59" s="10"/>
      <c r="C59" s="25">
        <f>B59/G59</f>
        <v>0</v>
      </c>
      <c r="D59" s="10"/>
      <c r="E59" s="24">
        <f>D59/G59</f>
        <v>0</v>
      </c>
      <c r="F59" s="8" t="e">
        <f>D59/B59</f>
        <v>#DIV/0!</v>
      </c>
      <c r="G59" s="7">
        <f>G60+G61+G62+G63</f>
        <v>1719</v>
      </c>
    </row>
    <row r="60" spans="1:7" x14ac:dyDescent="0.25">
      <c r="A60" s="22" t="s">
        <v>29</v>
      </c>
      <c r="B60" s="20">
        <v>565</v>
      </c>
      <c r="C60" s="21">
        <f>B60/G60</f>
        <v>0.63128491620111726</v>
      </c>
      <c r="D60" s="20">
        <v>330</v>
      </c>
      <c r="E60" s="19">
        <f>D60/G60</f>
        <v>0.36871508379888268</v>
      </c>
      <c r="F60" s="14">
        <f>D60/B60</f>
        <v>0.58407079646017701</v>
      </c>
      <c r="G60" s="13">
        <f>B60+D60</f>
        <v>895</v>
      </c>
    </row>
    <row r="61" spans="1:7" x14ac:dyDescent="0.25">
      <c r="A61" s="22" t="s">
        <v>28</v>
      </c>
      <c r="B61" s="20">
        <v>171</v>
      </c>
      <c r="C61" s="21">
        <f>B61/G61</f>
        <v>0.70370370370370372</v>
      </c>
      <c r="D61" s="20">
        <v>72</v>
      </c>
      <c r="E61" s="19">
        <f>D61/G61</f>
        <v>0.29629629629629628</v>
      </c>
      <c r="F61" s="14">
        <f>D61/B61</f>
        <v>0.42105263157894735</v>
      </c>
      <c r="G61" s="13">
        <f>B61+D61</f>
        <v>243</v>
      </c>
    </row>
    <row r="62" spans="1:7" ht="26.25" x14ac:dyDescent="0.25">
      <c r="A62" s="26" t="s">
        <v>27</v>
      </c>
      <c r="B62" s="20">
        <v>195</v>
      </c>
      <c r="C62" s="21">
        <f>B62/G62</f>
        <v>0.6132075471698113</v>
      </c>
      <c r="D62" s="20">
        <v>123</v>
      </c>
      <c r="E62" s="19">
        <f>D62/G62</f>
        <v>0.3867924528301887</v>
      </c>
      <c r="F62" s="14">
        <f>D62/B62</f>
        <v>0.63076923076923075</v>
      </c>
      <c r="G62" s="13">
        <f>B62+D62</f>
        <v>318</v>
      </c>
    </row>
    <row r="63" spans="1:7" x14ac:dyDescent="0.25">
      <c r="A63" s="22" t="s">
        <v>26</v>
      </c>
      <c r="B63" s="20">
        <v>170</v>
      </c>
      <c r="C63" s="21">
        <f>B63/G63</f>
        <v>0.64638783269961975</v>
      </c>
      <c r="D63" s="20">
        <v>93</v>
      </c>
      <c r="E63" s="19">
        <f>D63/G63</f>
        <v>0.35361216730038025</v>
      </c>
      <c r="F63" s="14">
        <f>D63/B63</f>
        <v>0.54705882352941182</v>
      </c>
      <c r="G63" s="13">
        <f>B63+D63</f>
        <v>263</v>
      </c>
    </row>
    <row r="64" spans="1:7" x14ac:dyDescent="0.25">
      <c r="A64" s="12" t="s">
        <v>25</v>
      </c>
      <c r="B64" s="10"/>
      <c r="C64" s="25">
        <f>B64/G64</f>
        <v>0</v>
      </c>
      <c r="D64" s="10"/>
      <c r="E64" s="24">
        <f>D64/G64</f>
        <v>0</v>
      </c>
      <c r="F64" s="8" t="e">
        <f>D64/B64</f>
        <v>#DIV/0!</v>
      </c>
      <c r="G64" s="7">
        <f>G65+G66+G67+G68</f>
        <v>3245</v>
      </c>
    </row>
    <row r="65" spans="1:7" x14ac:dyDescent="0.25">
      <c r="A65" s="22" t="s">
        <v>24</v>
      </c>
      <c r="B65" s="20">
        <v>369</v>
      </c>
      <c r="C65" s="21">
        <f>B65/G65</f>
        <v>0.51753155680224405</v>
      </c>
      <c r="D65" s="20">
        <v>344</v>
      </c>
      <c r="E65" s="19">
        <f>D65/G65</f>
        <v>0.48246844319775595</v>
      </c>
      <c r="F65" s="14">
        <f>D65/B65</f>
        <v>0.9322493224932249</v>
      </c>
      <c r="G65" s="13">
        <f>B65+D65</f>
        <v>713</v>
      </c>
    </row>
    <row r="66" spans="1:7" x14ac:dyDescent="0.25">
      <c r="A66" s="22" t="s">
        <v>23</v>
      </c>
      <c r="B66" s="20">
        <v>782</v>
      </c>
      <c r="C66" s="21">
        <f>B66/G66</f>
        <v>0.50614886731391584</v>
      </c>
      <c r="D66" s="20">
        <v>763</v>
      </c>
      <c r="E66" s="19">
        <f>D66/G66</f>
        <v>0.49385113268608416</v>
      </c>
      <c r="F66" s="14">
        <f>D66/B66</f>
        <v>0.97570332480818411</v>
      </c>
      <c r="G66" s="13">
        <f>B66+D66</f>
        <v>1545</v>
      </c>
    </row>
    <row r="67" spans="1:7" x14ac:dyDescent="0.25">
      <c r="A67" s="22" t="s">
        <v>22</v>
      </c>
      <c r="B67" s="20">
        <v>438</v>
      </c>
      <c r="C67" s="21">
        <f>B67/G67</f>
        <v>0.50577367205542723</v>
      </c>
      <c r="D67" s="20">
        <v>428</v>
      </c>
      <c r="E67" s="19">
        <f>D67/G67</f>
        <v>0.49422632794457277</v>
      </c>
      <c r="F67" s="14">
        <f>D67/B67</f>
        <v>0.97716894977168944</v>
      </c>
      <c r="G67" s="13">
        <f>B67+D67</f>
        <v>866</v>
      </c>
    </row>
    <row r="68" spans="1:7" x14ac:dyDescent="0.25">
      <c r="A68" s="22" t="s">
        <v>21</v>
      </c>
      <c r="B68" s="20">
        <v>69</v>
      </c>
      <c r="C68" s="21">
        <f>B68/G68</f>
        <v>0.57024793388429751</v>
      </c>
      <c r="D68" s="20">
        <v>52</v>
      </c>
      <c r="E68" s="19">
        <f>D68/G68</f>
        <v>0.42975206611570249</v>
      </c>
      <c r="F68" s="14">
        <f>D68/B68</f>
        <v>0.75362318840579712</v>
      </c>
      <c r="G68" s="13">
        <f>B68+D68</f>
        <v>121</v>
      </c>
    </row>
    <row r="69" spans="1:7" x14ac:dyDescent="0.25">
      <c r="A69" s="12" t="s">
        <v>20</v>
      </c>
      <c r="B69" s="10"/>
      <c r="C69" s="25">
        <f>B69/G69</f>
        <v>0</v>
      </c>
      <c r="D69" s="10"/>
      <c r="E69" s="24">
        <f>D69/G69</f>
        <v>0</v>
      </c>
      <c r="F69" s="8" t="e">
        <f>D69/B69</f>
        <v>#DIV/0!</v>
      </c>
      <c r="G69" s="7">
        <f>G70+G71+G72+G73+G74</f>
        <v>1669</v>
      </c>
    </row>
    <row r="70" spans="1:7" x14ac:dyDescent="0.25">
      <c r="A70" s="22" t="s">
        <v>19</v>
      </c>
      <c r="B70" s="20">
        <v>126</v>
      </c>
      <c r="C70" s="21">
        <f>B70/G70</f>
        <v>0.61463414634146341</v>
      </c>
      <c r="D70" s="20">
        <v>79</v>
      </c>
      <c r="E70" s="19">
        <f>D70/G70</f>
        <v>0.38536585365853659</v>
      </c>
      <c r="F70" s="14">
        <f>D70/B70</f>
        <v>0.62698412698412698</v>
      </c>
      <c r="G70" s="13">
        <f>B70+D70</f>
        <v>205</v>
      </c>
    </row>
    <row r="71" spans="1:7" x14ac:dyDescent="0.25">
      <c r="A71" s="26" t="s">
        <v>18</v>
      </c>
      <c r="B71" s="20">
        <v>111</v>
      </c>
      <c r="C71" s="21">
        <f>B71/G71</f>
        <v>0.64534883720930236</v>
      </c>
      <c r="D71" s="20">
        <v>61</v>
      </c>
      <c r="E71" s="19">
        <f>D71/G71</f>
        <v>0.35465116279069769</v>
      </c>
      <c r="F71" s="14">
        <f>D71/B71</f>
        <v>0.5495495495495496</v>
      </c>
      <c r="G71" s="13">
        <f>B71+D71</f>
        <v>172</v>
      </c>
    </row>
    <row r="72" spans="1:7" x14ac:dyDescent="0.25">
      <c r="A72" s="22" t="s">
        <v>17</v>
      </c>
      <c r="B72" s="20">
        <v>186</v>
      </c>
      <c r="C72" s="21">
        <f>B72/G72</f>
        <v>0.6283783783783784</v>
      </c>
      <c r="D72" s="20">
        <v>110</v>
      </c>
      <c r="E72" s="19">
        <f>D72/G72</f>
        <v>0.3716216216216216</v>
      </c>
      <c r="F72" s="14">
        <f>D72/B72</f>
        <v>0.59139784946236562</v>
      </c>
      <c r="G72" s="13">
        <f>B72+D72</f>
        <v>296</v>
      </c>
    </row>
    <row r="73" spans="1:7" x14ac:dyDescent="0.25">
      <c r="A73" s="22" t="s">
        <v>16</v>
      </c>
      <c r="B73" s="20">
        <v>212</v>
      </c>
      <c r="C73" s="21">
        <f>B73/G73</f>
        <v>0.69736842105263153</v>
      </c>
      <c r="D73" s="20">
        <v>92</v>
      </c>
      <c r="E73" s="19">
        <f>D73/G73</f>
        <v>0.30263157894736842</v>
      </c>
      <c r="F73" s="14">
        <f>D73/B73</f>
        <v>0.43396226415094341</v>
      </c>
      <c r="G73" s="13">
        <f>B73+D73</f>
        <v>304</v>
      </c>
    </row>
    <row r="74" spans="1:7" x14ac:dyDescent="0.25">
      <c r="A74" s="26" t="s">
        <v>15</v>
      </c>
      <c r="B74" s="20">
        <v>461</v>
      </c>
      <c r="C74" s="21">
        <f>B74/G74</f>
        <v>0.66618497109826591</v>
      </c>
      <c r="D74" s="20">
        <v>231</v>
      </c>
      <c r="E74" s="19">
        <f>D74/G74</f>
        <v>0.33381502890173409</v>
      </c>
      <c r="F74" s="14">
        <f>D74/B74</f>
        <v>0.50108459869848154</v>
      </c>
      <c r="G74" s="13">
        <f>B74+D74</f>
        <v>692</v>
      </c>
    </row>
    <row r="75" spans="1:7" x14ac:dyDescent="0.25">
      <c r="A75" s="12" t="s">
        <v>14</v>
      </c>
      <c r="B75" s="10"/>
      <c r="C75" s="25">
        <f>B75/G75</f>
        <v>0</v>
      </c>
      <c r="D75" s="10"/>
      <c r="E75" s="24">
        <f>D75/G75</f>
        <v>0</v>
      </c>
      <c r="F75" s="8" t="e">
        <f>D75/B75</f>
        <v>#DIV/0!</v>
      </c>
      <c r="G75" s="7">
        <f>G76+G77+G78</f>
        <v>2235</v>
      </c>
    </row>
    <row r="76" spans="1:7" x14ac:dyDescent="0.25">
      <c r="A76" s="22" t="s">
        <v>13</v>
      </c>
      <c r="B76" s="20">
        <v>293</v>
      </c>
      <c r="C76" s="21">
        <f>B76/G76</f>
        <v>0.57003891050583655</v>
      </c>
      <c r="D76" s="20">
        <v>221</v>
      </c>
      <c r="E76" s="19">
        <f>D76/G76</f>
        <v>0.42996108949416345</v>
      </c>
      <c r="F76" s="14">
        <f>D76/B76</f>
        <v>0.75426621160409557</v>
      </c>
      <c r="G76" s="13">
        <f>B76+D76</f>
        <v>514</v>
      </c>
    </row>
    <row r="77" spans="1:7" x14ac:dyDescent="0.25">
      <c r="A77" s="22" t="s">
        <v>12</v>
      </c>
      <c r="B77" s="20">
        <v>258</v>
      </c>
      <c r="C77" s="21">
        <f>B77/G77</f>
        <v>0.55246252676659524</v>
      </c>
      <c r="D77" s="20">
        <v>209</v>
      </c>
      <c r="E77" s="19">
        <f>D77/G77</f>
        <v>0.4475374732334047</v>
      </c>
      <c r="F77" s="14">
        <f>D77/B77</f>
        <v>0.81007751937984496</v>
      </c>
      <c r="G77" s="13">
        <f>B77+D77</f>
        <v>467</v>
      </c>
    </row>
    <row r="78" spans="1:7" ht="26.25" x14ac:dyDescent="0.25">
      <c r="A78" s="26" t="s">
        <v>11</v>
      </c>
      <c r="B78" s="20">
        <v>685</v>
      </c>
      <c r="C78" s="21">
        <f>B78/G78</f>
        <v>0.54625199362041466</v>
      </c>
      <c r="D78" s="20">
        <v>569</v>
      </c>
      <c r="E78" s="19">
        <f>D78/G78</f>
        <v>0.45374800637958534</v>
      </c>
      <c r="F78" s="14">
        <f>D78/B78</f>
        <v>0.83065693430656939</v>
      </c>
      <c r="G78" s="13">
        <f>B78+D78</f>
        <v>1254</v>
      </c>
    </row>
    <row r="79" spans="1:7" x14ac:dyDescent="0.25">
      <c r="A79" s="12" t="s">
        <v>10</v>
      </c>
      <c r="B79" s="10"/>
      <c r="C79" s="25">
        <f>B79/G79</f>
        <v>0</v>
      </c>
      <c r="D79" s="10"/>
      <c r="E79" s="24">
        <f>D79/G79</f>
        <v>0</v>
      </c>
      <c r="F79" s="8" t="e">
        <f>D79/B79</f>
        <v>#DIV/0!</v>
      </c>
      <c r="G79" s="7">
        <f>G80+G81+G82+G83</f>
        <v>1663</v>
      </c>
    </row>
    <row r="80" spans="1:7" x14ac:dyDescent="0.25">
      <c r="A80" s="22" t="s">
        <v>9</v>
      </c>
      <c r="B80" s="20">
        <v>306</v>
      </c>
      <c r="C80" s="21">
        <f>B80/G80</f>
        <v>0.60834990059642147</v>
      </c>
      <c r="D80" s="20">
        <v>197</v>
      </c>
      <c r="E80" s="19">
        <f>D80/G80</f>
        <v>0.39165009940357853</v>
      </c>
      <c r="F80" s="14">
        <f>D80/B80</f>
        <v>0.64379084967320266</v>
      </c>
      <c r="G80" s="13">
        <f>B80+D80</f>
        <v>503</v>
      </c>
    </row>
    <row r="81" spans="1:7" x14ac:dyDescent="0.25">
      <c r="A81" s="22" t="s">
        <v>8</v>
      </c>
      <c r="B81" s="20">
        <v>207</v>
      </c>
      <c r="C81" s="21">
        <f>B81/G81</f>
        <v>0.63109756097560976</v>
      </c>
      <c r="D81" s="20">
        <v>121</v>
      </c>
      <c r="E81" s="19">
        <f>D81/G81</f>
        <v>0.36890243902439024</v>
      </c>
      <c r="F81" s="14">
        <f>D81/B81</f>
        <v>0.58454106280193241</v>
      </c>
      <c r="G81" s="13">
        <f>B81+D81</f>
        <v>328</v>
      </c>
    </row>
    <row r="82" spans="1:7" x14ac:dyDescent="0.25">
      <c r="A82" s="26" t="s">
        <v>7</v>
      </c>
      <c r="B82" s="20">
        <v>145</v>
      </c>
      <c r="C82" s="21">
        <f>B82/G82</f>
        <v>0.65022421524663676</v>
      </c>
      <c r="D82" s="20">
        <v>78</v>
      </c>
      <c r="E82" s="19">
        <f>D82/G82</f>
        <v>0.34977578475336324</v>
      </c>
      <c r="F82" s="14">
        <f>D82/B82</f>
        <v>0.53793103448275859</v>
      </c>
      <c r="G82" s="13">
        <f>B82+D82</f>
        <v>223</v>
      </c>
    </row>
    <row r="83" spans="1:7" x14ac:dyDescent="0.25">
      <c r="A83" s="22" t="s">
        <v>6</v>
      </c>
      <c r="B83" s="20">
        <v>376</v>
      </c>
      <c r="C83" s="21">
        <f>B83/G83</f>
        <v>0.61740558292282433</v>
      </c>
      <c r="D83" s="20">
        <v>233</v>
      </c>
      <c r="E83" s="19">
        <f>D83/G83</f>
        <v>0.38259441707717567</v>
      </c>
      <c r="F83" s="14">
        <f>D83/B83</f>
        <v>0.61968085106382975</v>
      </c>
      <c r="G83" s="13">
        <f>B83+D83</f>
        <v>609</v>
      </c>
    </row>
    <row r="84" spans="1:7" x14ac:dyDescent="0.25">
      <c r="A84" s="12" t="s">
        <v>5</v>
      </c>
      <c r="B84" s="10"/>
      <c r="C84" s="25">
        <f>B84/G84</f>
        <v>0</v>
      </c>
      <c r="D84" s="10"/>
      <c r="E84" s="24">
        <f>D84/G84</f>
        <v>0</v>
      </c>
      <c r="F84" s="23" t="e">
        <f>D84/B84</f>
        <v>#DIV/0!</v>
      </c>
      <c r="G84" s="7">
        <f>G85+G86+G87</f>
        <v>2192</v>
      </c>
    </row>
    <row r="85" spans="1:7" x14ac:dyDescent="0.25">
      <c r="A85" s="22" t="s">
        <v>4</v>
      </c>
      <c r="B85" s="20">
        <v>871</v>
      </c>
      <c r="C85" s="21">
        <f>B85/G85</f>
        <v>0.60994397759103647</v>
      </c>
      <c r="D85" s="20">
        <v>557</v>
      </c>
      <c r="E85" s="19">
        <f>D85/G85</f>
        <v>0.39005602240896359</v>
      </c>
      <c r="F85" s="14">
        <f>D85/B85</f>
        <v>0.63949483352468428</v>
      </c>
      <c r="G85" s="13">
        <f>B85+D85</f>
        <v>1428</v>
      </c>
    </row>
    <row r="86" spans="1:7" x14ac:dyDescent="0.25">
      <c r="A86" s="22" t="s">
        <v>3</v>
      </c>
      <c r="B86" s="20">
        <v>170</v>
      </c>
      <c r="C86" s="21">
        <f>B86/G86</f>
        <v>0.625</v>
      </c>
      <c r="D86" s="20">
        <v>102</v>
      </c>
      <c r="E86" s="19">
        <f>D86/G86</f>
        <v>0.375</v>
      </c>
      <c r="F86" s="14">
        <f>D86/B86</f>
        <v>0.6</v>
      </c>
      <c r="G86" s="13">
        <f>B86+D86</f>
        <v>272</v>
      </c>
    </row>
    <row r="87" spans="1:7" x14ac:dyDescent="0.25">
      <c r="A87" s="18" t="s">
        <v>2</v>
      </c>
      <c r="B87" s="16">
        <v>274</v>
      </c>
      <c r="C87" s="17">
        <f>B87/G87</f>
        <v>0.55691056910569103</v>
      </c>
      <c r="D87" s="16">
        <v>218</v>
      </c>
      <c r="E87" s="15">
        <f>D87/G87</f>
        <v>0.44308943089430897</v>
      </c>
      <c r="F87" s="14">
        <f>D87/B87</f>
        <v>0.79562043795620441</v>
      </c>
      <c r="G87" s="13">
        <f>B87+D87</f>
        <v>492</v>
      </c>
    </row>
    <row r="88" spans="1:7" x14ac:dyDescent="0.25">
      <c r="A88" s="12" t="s">
        <v>1</v>
      </c>
      <c r="B88" s="10">
        <f>+SUM(B84+B79+B75+B69+B64+B59+B55+B51+B47)</f>
        <v>0</v>
      </c>
      <c r="C88" s="11">
        <f>B88/G88</f>
        <v>0</v>
      </c>
      <c r="D88" s="10">
        <f>+SUM(D84+D79+D75+D69+D64+D59+D55+D51+D47)</f>
        <v>0</v>
      </c>
      <c r="E88" s="9">
        <f>D88/G88</f>
        <v>0</v>
      </c>
      <c r="F88" s="8" t="e">
        <f>D88/B88</f>
        <v>#DIV/0!</v>
      </c>
      <c r="G88" s="7">
        <f>G47+G51+G55+G59+G64+G69+G75+G79+G84</f>
        <v>57634</v>
      </c>
    </row>
    <row r="89" spans="1:7" x14ac:dyDescent="0.25">
      <c r="A89" s="6" t="s">
        <v>0</v>
      </c>
      <c r="B89" s="5"/>
      <c r="C89" s="5"/>
      <c r="D89" s="5"/>
      <c r="E89" s="5"/>
      <c r="F89" s="5"/>
      <c r="G89" s="4"/>
    </row>
    <row r="91" spans="1:7" x14ac:dyDescent="0.25">
      <c r="B91" s="3"/>
      <c r="D91" s="3"/>
    </row>
    <row r="92" spans="1:7" x14ac:dyDescent="0.25">
      <c r="B92" s="2"/>
      <c r="D92" s="1"/>
    </row>
  </sheetData>
  <mergeCells count="21">
    <mergeCell ref="A1:G1"/>
    <mergeCell ref="B2:G2"/>
    <mergeCell ref="A13:G13"/>
    <mergeCell ref="A3:G3"/>
    <mergeCell ref="A4:G4"/>
    <mergeCell ref="A5:G5"/>
    <mergeCell ref="A10:G10"/>
    <mergeCell ref="A14:G14"/>
    <mergeCell ref="A15:G15"/>
    <mergeCell ref="A16:A17"/>
    <mergeCell ref="B16:B17"/>
    <mergeCell ref="C16:C17"/>
    <mergeCell ref="D16:G16"/>
    <mergeCell ref="A89:G89"/>
    <mergeCell ref="A38:G38"/>
    <mergeCell ref="A42:G42"/>
    <mergeCell ref="A43:G43"/>
    <mergeCell ref="A44:G44"/>
    <mergeCell ref="A45:A46"/>
    <mergeCell ref="B45:F45"/>
    <mergeCell ref="G45:G46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Sheilyn Trinidad Acevedo Placencio</dc:creator>
  <cp:lastModifiedBy>Sheilyn Trinidad Acevedo Placencio</cp:lastModifiedBy>
  <cp:lastPrinted>2019-04-22T21:46:56Z</cp:lastPrinted>
  <dcterms:created xsi:type="dcterms:W3CDTF">2019-04-22T21:26:07Z</dcterms:created>
  <dcterms:modified xsi:type="dcterms:W3CDTF">2019-04-22T21:47:03Z</dcterms:modified>
</cp:coreProperties>
</file>