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\6C.2 Servicio Permanente de Información Pública Sección de la Transparencia Web 2019\Abril\"/>
    </mc:Choice>
  </mc:AlternateContent>
  <bookViews>
    <workbookView xWindow="0" yWindow="0" windowWidth="19200" windowHeight="114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C7" i="1" s="1"/>
  <c r="F8" i="1"/>
  <c r="G8" i="1"/>
  <c r="C8" i="1" s="1"/>
  <c r="F9" i="1"/>
  <c r="G9" i="1"/>
  <c r="C9" i="1" s="1"/>
  <c r="C20" i="1"/>
  <c r="E20" i="1"/>
  <c r="G20" i="1"/>
  <c r="E21" i="1"/>
  <c r="G21" i="1"/>
  <c r="E22" i="1"/>
  <c r="G22" i="1"/>
  <c r="E23" i="1"/>
  <c r="G23" i="1"/>
  <c r="C24" i="1"/>
  <c r="E24" i="1"/>
  <c r="G24" i="1"/>
  <c r="E25" i="1"/>
  <c r="G25" i="1"/>
  <c r="E26" i="1"/>
  <c r="G26" i="1"/>
  <c r="E27" i="1"/>
  <c r="G27" i="1"/>
  <c r="C28" i="1"/>
  <c r="E28" i="1"/>
  <c r="G28" i="1"/>
  <c r="E29" i="1"/>
  <c r="G29" i="1"/>
  <c r="E30" i="1"/>
  <c r="G30" i="1"/>
  <c r="E31" i="1"/>
  <c r="G31" i="1"/>
  <c r="C32" i="1"/>
  <c r="E32" i="1"/>
  <c r="G32" i="1"/>
  <c r="E33" i="1"/>
  <c r="G33" i="1"/>
  <c r="E34" i="1"/>
  <c r="G34" i="1"/>
  <c r="E35" i="1"/>
  <c r="G35" i="1"/>
  <c r="C36" i="1"/>
  <c r="E36" i="1"/>
  <c r="G36" i="1"/>
  <c r="E37" i="1"/>
  <c r="G37" i="1"/>
  <c r="B38" i="1"/>
  <c r="C19" i="1" s="1"/>
  <c r="D38" i="1"/>
  <c r="E38" i="1" s="1"/>
  <c r="F38" i="1"/>
  <c r="G19" i="1" s="1"/>
  <c r="B48" i="1"/>
  <c r="D48" i="1"/>
  <c r="F48" i="1"/>
  <c r="C49" i="1"/>
  <c r="F49" i="1"/>
  <c r="G49" i="1"/>
  <c r="G48" i="1" s="1"/>
  <c r="C50" i="1"/>
  <c r="F50" i="1"/>
  <c r="G50" i="1"/>
  <c r="E50" i="1" s="1"/>
  <c r="C51" i="1"/>
  <c r="F51" i="1"/>
  <c r="G51" i="1"/>
  <c r="E51" i="1" s="1"/>
  <c r="B52" i="1"/>
  <c r="D52" i="1"/>
  <c r="C53" i="1"/>
  <c r="E53" i="1"/>
  <c r="F53" i="1"/>
  <c r="G53" i="1"/>
  <c r="G52" i="1" s="1"/>
  <c r="C54" i="1"/>
  <c r="E54" i="1"/>
  <c r="F54" i="1"/>
  <c r="G54" i="1"/>
  <c r="C55" i="1"/>
  <c r="E55" i="1"/>
  <c r="F55" i="1"/>
  <c r="G55" i="1"/>
  <c r="B56" i="1"/>
  <c r="D56" i="1"/>
  <c r="F56" i="1"/>
  <c r="C57" i="1"/>
  <c r="F57" i="1"/>
  <c r="G57" i="1"/>
  <c r="G56" i="1" s="1"/>
  <c r="C58" i="1"/>
  <c r="F58" i="1"/>
  <c r="G58" i="1"/>
  <c r="E58" i="1" s="1"/>
  <c r="C59" i="1"/>
  <c r="F59" i="1"/>
  <c r="G59" i="1"/>
  <c r="E59" i="1" s="1"/>
  <c r="B60" i="1"/>
  <c r="D60" i="1"/>
  <c r="C61" i="1"/>
  <c r="E61" i="1"/>
  <c r="F61" i="1"/>
  <c r="G61" i="1"/>
  <c r="G60" i="1" s="1"/>
  <c r="C62" i="1"/>
  <c r="E62" i="1"/>
  <c r="F62" i="1"/>
  <c r="G62" i="1"/>
  <c r="C63" i="1"/>
  <c r="E63" i="1"/>
  <c r="F63" i="1"/>
  <c r="G63" i="1"/>
  <c r="C64" i="1"/>
  <c r="E64" i="1"/>
  <c r="F64" i="1"/>
  <c r="G64" i="1"/>
  <c r="B65" i="1"/>
  <c r="D65" i="1"/>
  <c r="F65" i="1"/>
  <c r="C66" i="1"/>
  <c r="F66" i="1"/>
  <c r="G66" i="1"/>
  <c r="G65" i="1" s="1"/>
  <c r="C67" i="1"/>
  <c r="F67" i="1"/>
  <c r="G67" i="1"/>
  <c r="E67" i="1" s="1"/>
  <c r="C68" i="1"/>
  <c r="F68" i="1"/>
  <c r="G68" i="1"/>
  <c r="E68" i="1" s="1"/>
  <c r="C69" i="1"/>
  <c r="F69" i="1"/>
  <c r="G69" i="1"/>
  <c r="E69" i="1" s="1"/>
  <c r="B70" i="1"/>
  <c r="C70" i="1" s="1"/>
  <c r="D70" i="1"/>
  <c r="C71" i="1"/>
  <c r="E71" i="1"/>
  <c r="F71" i="1"/>
  <c r="G71" i="1"/>
  <c r="G70" i="1" s="1"/>
  <c r="C72" i="1"/>
  <c r="E72" i="1"/>
  <c r="F72" i="1"/>
  <c r="G72" i="1"/>
  <c r="C73" i="1"/>
  <c r="E73" i="1"/>
  <c r="F73" i="1"/>
  <c r="G73" i="1"/>
  <c r="C74" i="1"/>
  <c r="E74" i="1"/>
  <c r="F74" i="1"/>
  <c r="G74" i="1"/>
  <c r="C75" i="1"/>
  <c r="E75" i="1"/>
  <c r="F75" i="1"/>
  <c r="G75" i="1"/>
  <c r="B76" i="1"/>
  <c r="D76" i="1"/>
  <c r="F76" i="1"/>
  <c r="C77" i="1"/>
  <c r="F77" i="1"/>
  <c r="G77" i="1"/>
  <c r="G76" i="1" s="1"/>
  <c r="C78" i="1"/>
  <c r="F78" i="1"/>
  <c r="G78" i="1"/>
  <c r="E78" i="1" s="1"/>
  <c r="C79" i="1"/>
  <c r="F79" i="1"/>
  <c r="G79" i="1"/>
  <c r="E79" i="1" s="1"/>
  <c r="B80" i="1"/>
  <c r="D80" i="1"/>
  <c r="C81" i="1"/>
  <c r="E81" i="1"/>
  <c r="F81" i="1"/>
  <c r="G81" i="1"/>
  <c r="G80" i="1" s="1"/>
  <c r="C82" i="1"/>
  <c r="E82" i="1"/>
  <c r="F82" i="1"/>
  <c r="G82" i="1"/>
  <c r="C83" i="1"/>
  <c r="E83" i="1"/>
  <c r="F83" i="1"/>
  <c r="G83" i="1"/>
  <c r="C84" i="1"/>
  <c r="E84" i="1"/>
  <c r="F84" i="1"/>
  <c r="G84" i="1"/>
  <c r="B85" i="1"/>
  <c r="C85" i="1" s="1"/>
  <c r="D85" i="1"/>
  <c r="F85" i="1"/>
  <c r="C86" i="1"/>
  <c r="F86" i="1"/>
  <c r="G86" i="1"/>
  <c r="G85" i="1" s="1"/>
  <c r="C87" i="1"/>
  <c r="F87" i="1"/>
  <c r="G87" i="1"/>
  <c r="E87" i="1" s="1"/>
  <c r="C88" i="1"/>
  <c r="F88" i="1"/>
  <c r="G88" i="1"/>
  <c r="E88" i="1" s="1"/>
  <c r="D89" i="1"/>
  <c r="E89" i="1" l="1"/>
  <c r="E60" i="1"/>
  <c r="E56" i="1"/>
  <c r="E80" i="1"/>
  <c r="E76" i="1"/>
  <c r="C60" i="1"/>
  <c r="C56" i="1"/>
  <c r="C80" i="1"/>
  <c r="C76" i="1"/>
  <c r="E65" i="1"/>
  <c r="E52" i="1"/>
  <c r="G89" i="1"/>
  <c r="E48" i="1"/>
  <c r="E85" i="1"/>
  <c r="E70" i="1"/>
  <c r="C65" i="1"/>
  <c r="C52" i="1"/>
  <c r="C48" i="1"/>
  <c r="E86" i="1"/>
  <c r="E77" i="1"/>
  <c r="E66" i="1"/>
  <c r="E57" i="1"/>
  <c r="E49" i="1"/>
  <c r="G38" i="1"/>
  <c r="C37" i="1"/>
  <c r="C33" i="1"/>
  <c r="C29" i="1"/>
  <c r="C25" i="1"/>
  <c r="C21" i="1"/>
  <c r="C38" i="1" s="1"/>
  <c r="F80" i="1"/>
  <c r="F52" i="1"/>
  <c r="C34" i="1"/>
  <c r="C30" i="1"/>
  <c r="C26" i="1"/>
  <c r="C22" i="1"/>
  <c r="E19" i="1"/>
  <c r="E9" i="1"/>
  <c r="E8" i="1"/>
  <c r="E7" i="1"/>
  <c r="B89" i="1"/>
  <c r="C89" i="1" s="1"/>
  <c r="F70" i="1"/>
  <c r="F60" i="1"/>
  <c r="C35" i="1"/>
  <c r="C31" i="1"/>
  <c r="C27" i="1"/>
  <c r="C23" i="1"/>
  <c r="F89" i="1" l="1"/>
</calcChain>
</file>

<file path=xl/sharedStrings.xml><?xml version="1.0" encoding="utf-8"?>
<sst xmlns="http://schemas.openxmlformats.org/spreadsheetml/2006/main" count="103" uniqueCount="94">
  <si>
    <r>
      <t xml:space="preserve">Fuente: </t>
    </r>
    <r>
      <rPr>
        <sz val="10"/>
        <color theme="1"/>
        <rFont val="Calibri"/>
        <family val="2"/>
        <scheme val="minor"/>
      </rPr>
      <t>Cartera de afiliados / data warehouse, Unidad de Gestión Estadística / Gerencia de Planificación y Desarrollo</t>
    </r>
  </si>
  <si>
    <t>Total general</t>
  </si>
  <si>
    <t>Sanchez Ramírez</t>
  </si>
  <si>
    <t>Monseñor Nouel</t>
  </si>
  <si>
    <t>La Vega</t>
  </si>
  <si>
    <t>REGIÓN VIII</t>
  </si>
  <si>
    <t>Valverde</t>
  </si>
  <si>
    <t>Santiago Rodríguez</t>
  </si>
  <si>
    <t>Montecristi</t>
  </si>
  <si>
    <t>Dajabón</t>
  </si>
  <si>
    <t>REGIÓN VII</t>
  </si>
  <si>
    <t>San Juan De La Maguana</t>
  </si>
  <si>
    <t>Elías Piña</t>
  </si>
  <si>
    <t>Azua</t>
  </si>
  <si>
    <t>REGIÓN VI</t>
  </si>
  <si>
    <t>San Pedro De Macorís</t>
  </si>
  <si>
    <t>La Romana</t>
  </si>
  <si>
    <t>La Altagracia</t>
  </si>
  <si>
    <t>Hato Mayor Del Rey</t>
  </si>
  <si>
    <t>El Seybo</t>
  </si>
  <si>
    <t>REGIÓN V</t>
  </si>
  <si>
    <t>Pedernales</t>
  </si>
  <si>
    <t>Independencia</t>
  </si>
  <si>
    <t>Barahona</t>
  </si>
  <si>
    <t>Bahoruco</t>
  </si>
  <si>
    <t>REGION IV</t>
  </si>
  <si>
    <t>Samaná</t>
  </si>
  <si>
    <t>María Trinidad Sánchez</t>
  </si>
  <si>
    <t>Hermanas  Mirabal</t>
  </si>
  <si>
    <t>Duarte</t>
  </si>
  <si>
    <t>REGIÓN III</t>
  </si>
  <si>
    <t>Santiago De Los Caballeros</t>
  </si>
  <si>
    <t>Puerto Plata</t>
  </si>
  <si>
    <t>Espaillat</t>
  </si>
  <si>
    <t>REGIÓN II</t>
  </si>
  <si>
    <t>San José De Ocoa</t>
  </si>
  <si>
    <t>San Cristobal</t>
  </si>
  <si>
    <t>Peravia</t>
  </si>
  <si>
    <t>REGIÓN I</t>
  </si>
  <si>
    <t>Santo Domingo</t>
  </si>
  <si>
    <t>Monte Plata</t>
  </si>
  <si>
    <t>Distrito Nacional</t>
  </si>
  <si>
    <t>REGIÓN 0</t>
  </si>
  <si>
    <t>Relación de dependencia</t>
  </si>
  <si>
    <t>%</t>
  </si>
  <si>
    <t>Dependiente</t>
  </si>
  <si>
    <t>Titular</t>
  </si>
  <si>
    <t>Afiliados</t>
  </si>
  <si>
    <t>Región</t>
  </si>
  <si>
    <t xml:space="preserve">POBLACIÓN AFILIADA AL RÉGIMEN CONTRIBUTIVO, SEGÚN TIPO DE AFILIADO POR REGIÓN Y PROVINCIA  ( a marzo, 2019)                 </t>
  </si>
  <si>
    <t>Tabla No. 1.7</t>
  </si>
  <si>
    <t>POBLACIÓN AFILIADA, SEGÚN REGIÓN DE SALUD Y PROVINCIA</t>
  </si>
  <si>
    <t>85 o mas</t>
  </si>
  <si>
    <t>De 80 a 84 años</t>
  </si>
  <si>
    <t>De 75 a 79 años</t>
  </si>
  <si>
    <t>De 70 a 74 años</t>
  </si>
  <si>
    <t>De 65 a 69 años</t>
  </si>
  <si>
    <t>De 60 a 64 años</t>
  </si>
  <si>
    <t>De 55 a 59 años</t>
  </si>
  <si>
    <t>De 50 a 54 años</t>
  </si>
  <si>
    <t>De 45 a 49 años</t>
  </si>
  <si>
    <t>De 40 a 44 años</t>
  </si>
  <si>
    <t>De 35 a 39 años</t>
  </si>
  <si>
    <t>De 30 a 34 años</t>
  </si>
  <si>
    <t>De 25 a 29 años</t>
  </si>
  <si>
    <t>De 20 a 24 años</t>
  </si>
  <si>
    <t>De 15 a 19 años</t>
  </si>
  <si>
    <t>De 10 a 14 años</t>
  </si>
  <si>
    <t>De 5 a 9 años</t>
  </si>
  <si>
    <t>De 2 a 4 años</t>
  </si>
  <si>
    <t>De 0 a 1 año</t>
  </si>
  <si>
    <t>Fuera de Rango</t>
  </si>
  <si>
    <t>% M</t>
  </si>
  <si>
    <t>Masculino</t>
  </si>
  <si>
    <t>% F</t>
  </si>
  <si>
    <t>Femenino</t>
  </si>
  <si>
    <t>Sexo</t>
  </si>
  <si>
    <t>% de edad</t>
  </si>
  <si>
    <t xml:space="preserve">Total </t>
  </si>
  <si>
    <t>Edad</t>
  </si>
  <si>
    <t>POBLACIÓN AFILIADO AL RÉGIMEN CONTRIBUTIVO, SEGÚN SEXO Y EDAD (a marzo, 2019)</t>
  </si>
  <si>
    <t>Tabla No. 1.6</t>
  </si>
  <si>
    <t>POBLACIÓN AFILIADA, SEGÚN SEXO Y EDAD</t>
  </si>
  <si>
    <t>Marzo</t>
  </si>
  <si>
    <t>Febrero</t>
  </si>
  <si>
    <t>Enero</t>
  </si>
  <si>
    <t>Total de afiliados</t>
  </si>
  <si>
    <t>Relación de Dependencia</t>
  </si>
  <si>
    <t>Mes</t>
  </si>
  <si>
    <t>TIPO DE AFILIADO AL RÉGIMEN CONTRIBUTIVO, SEGÚN RELACIÓN DE DEPENDENCIA, (enero a marzo,  2019)</t>
  </si>
  <si>
    <t>Tabla No. 1.5</t>
  </si>
  <si>
    <t>TITULARES Y DEPENDIENTES</t>
  </si>
  <si>
    <t>1.3-POBLACIÓN AFILIADA AL RÉGIMEN CONTRIBUTIVO</t>
  </si>
  <si>
    <t>Seguro Nacional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</si>
</sst>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92D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3" fontId="0" fillId="0" borderId="0" xfId="0" applyNumberFormat="1"/>
    <xf numFmtId="164" fontId="0" fillId="0" borderId="0" xfId="0" applyNumberFormat="1"/>
    <xf numFmtId="3" fontId="3" fillId="0" borderId="0" xfId="0" applyNumberFormat="1" applyFont="1"/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/>
    <xf numFmtId="2" fontId="6" fillId="2" borderId="5" xfId="0" applyNumberFormat="1" applyFont="1" applyFill="1" applyBorder="1"/>
    <xf numFmtId="9" fontId="6" fillId="2" borderId="4" xfId="2" applyFont="1" applyFill="1" applyBorder="1"/>
    <xf numFmtId="164" fontId="6" fillId="2" borderId="4" xfId="1" applyNumberFormat="1" applyFont="1" applyFill="1" applyBorder="1"/>
    <xf numFmtId="166" fontId="6" fillId="2" borderId="4" xfId="2" applyNumberFormat="1" applyFont="1" applyFill="1" applyBorder="1"/>
    <xf numFmtId="0" fontId="6" fillId="2" borderId="4" xfId="0" applyFont="1" applyFill="1" applyBorder="1"/>
    <xf numFmtId="3" fontId="5" fillId="0" borderId="4" xfId="0" applyNumberFormat="1" applyFont="1" applyBorder="1"/>
    <xf numFmtId="2" fontId="5" fillId="0" borderId="4" xfId="0" applyNumberFormat="1" applyFont="1" applyBorder="1"/>
    <xf numFmtId="9" fontId="5" fillId="0" borderId="6" xfId="2" applyFont="1" applyBorder="1"/>
    <xf numFmtId="164" fontId="5" fillId="0" borderId="6" xfId="1" applyNumberFormat="1" applyFont="1" applyBorder="1"/>
    <xf numFmtId="166" fontId="5" fillId="0" borderId="6" xfId="2" applyNumberFormat="1" applyFont="1" applyBorder="1"/>
    <xf numFmtId="0" fontId="7" fillId="0" borderId="7" xfId="0" applyFont="1" applyBorder="1"/>
    <xf numFmtId="9" fontId="5" fillId="0" borderId="4" xfId="2" applyFont="1" applyBorder="1"/>
    <xf numFmtId="164" fontId="5" fillId="0" borderId="4" xfId="1" applyNumberFormat="1" applyFont="1" applyBorder="1"/>
    <xf numFmtId="166" fontId="5" fillId="0" borderId="4" xfId="2" applyNumberFormat="1" applyFont="1" applyBorder="1"/>
    <xf numFmtId="0" fontId="5" fillId="0" borderId="4" xfId="0" applyFont="1" applyBorder="1"/>
    <xf numFmtId="2" fontId="6" fillId="2" borderId="1" xfId="0" applyNumberFormat="1" applyFont="1" applyFill="1" applyBorder="1"/>
    <xf numFmtId="9" fontId="6" fillId="2" borderId="1" xfId="2" applyFont="1" applyFill="1" applyBorder="1"/>
    <xf numFmtId="166" fontId="6" fillId="2" borderId="1" xfId="2" applyNumberFormat="1" applyFont="1" applyFill="1" applyBorder="1"/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9" fontId="5" fillId="0" borderId="8" xfId="2" applyFont="1" applyBorder="1"/>
    <xf numFmtId="166" fontId="5" fillId="0" borderId="8" xfId="2" applyNumberFormat="1" applyFont="1" applyBorder="1"/>
    <xf numFmtId="0" fontId="5" fillId="0" borderId="8" xfId="0" applyFont="1" applyBorder="1"/>
    <xf numFmtId="0" fontId="5" fillId="0" borderId="6" xfId="0" applyFont="1" applyBorder="1"/>
    <xf numFmtId="9" fontId="6" fillId="2" borderId="5" xfId="2" applyFont="1" applyFill="1" applyBorder="1"/>
    <xf numFmtId="166" fontId="6" fillId="2" borderId="5" xfId="2" applyNumberFormat="1" applyFont="1" applyFill="1" applyBorder="1"/>
    <xf numFmtId="0" fontId="6" fillId="2" borderId="8" xfId="0" applyFont="1" applyFill="1" applyBorder="1"/>
    <xf numFmtId="0" fontId="6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0" fontId="5" fillId="0" borderId="9" xfId="0" applyFont="1" applyBorder="1" applyAlignment="1">
      <alignment vertical="top"/>
    </xf>
    <xf numFmtId="0" fontId="6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vertical="top" wrapText="1"/>
    </xf>
    <xf numFmtId="4" fontId="5" fillId="0" borderId="4" xfId="0" applyNumberFormat="1" applyFont="1" applyBorder="1"/>
    <xf numFmtId="9" fontId="5" fillId="0" borderId="4" xfId="2" applyNumberFormat="1" applyFont="1" applyBorder="1"/>
    <xf numFmtId="164" fontId="5" fillId="4" borderId="4" xfId="1" applyNumberFormat="1" applyFont="1" applyFill="1" applyBorder="1"/>
    <xf numFmtId="0" fontId="6" fillId="3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95251</xdr:rowOff>
    </xdr:from>
    <xdr:to>
      <xdr:col>0</xdr:col>
      <xdr:colOff>1000125</xdr:colOff>
      <xdr:row>3</xdr:row>
      <xdr:rowOff>133351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1"/>
          <a:ext cx="100012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zoomScaleNormal="100" workbookViewId="0">
      <selection activeCell="A44" sqref="A44:XFD44"/>
    </sheetView>
  </sheetViews>
  <sheetFormatPr baseColWidth="10" defaultRowHeight="15" x14ac:dyDescent="0.25"/>
  <cols>
    <col min="1" max="1" width="18.85546875" customWidth="1"/>
    <col min="2" max="2" width="16.7109375" customWidth="1"/>
    <col min="3" max="3" width="11.42578125" customWidth="1"/>
    <col min="4" max="4" width="13.42578125" customWidth="1"/>
    <col min="5" max="5" width="12" customWidth="1"/>
    <col min="6" max="6" width="14.42578125" customWidth="1"/>
    <col min="7" max="7" width="14" customWidth="1"/>
  </cols>
  <sheetData>
    <row r="1" spans="1:7" x14ac:dyDescent="0.25">
      <c r="A1" s="69" t="s">
        <v>93</v>
      </c>
      <c r="B1" s="69"/>
      <c r="C1" s="69"/>
      <c r="D1" s="69"/>
      <c r="E1" s="69"/>
      <c r="F1" s="69"/>
      <c r="G1" s="69"/>
    </row>
    <row r="2" spans="1:7" ht="32.25" customHeight="1" x14ac:dyDescent="0.3">
      <c r="A2" s="66" t="s">
        <v>92</v>
      </c>
      <c r="B2" s="66"/>
      <c r="C2" s="66"/>
      <c r="D2" s="66"/>
      <c r="E2" s="66"/>
      <c r="F2" s="66"/>
      <c r="G2" s="66"/>
    </row>
    <row r="3" spans="1:7" ht="18.75" x14ac:dyDescent="0.3">
      <c r="A3" s="67" t="s">
        <v>91</v>
      </c>
      <c r="B3" s="67"/>
      <c r="C3" s="67"/>
      <c r="D3" s="67"/>
      <c r="E3" s="67"/>
      <c r="F3" s="67"/>
      <c r="G3" s="67"/>
    </row>
    <row r="4" spans="1:7" s="68" customFormat="1" x14ac:dyDescent="0.25">
      <c r="A4" s="71" t="s">
        <v>90</v>
      </c>
      <c r="B4" s="71"/>
      <c r="C4" s="71"/>
      <c r="D4" s="71"/>
      <c r="E4" s="71"/>
      <c r="F4" s="71"/>
      <c r="G4" s="71"/>
    </row>
    <row r="5" spans="1:7" x14ac:dyDescent="0.25">
      <c r="A5" s="65" t="s">
        <v>89</v>
      </c>
      <c r="B5" s="64"/>
      <c r="C5" s="64"/>
      <c r="D5" s="64"/>
      <c r="E5" s="64"/>
      <c r="F5" s="64"/>
      <c r="G5" s="63"/>
    </row>
    <row r="6" spans="1:7" ht="25.5" x14ac:dyDescent="0.25">
      <c r="A6" s="37" t="s">
        <v>88</v>
      </c>
      <c r="B6" s="37" t="s">
        <v>46</v>
      </c>
      <c r="C6" s="37" t="s">
        <v>44</v>
      </c>
      <c r="D6" s="37" t="s">
        <v>45</v>
      </c>
      <c r="E6" s="37" t="s">
        <v>44</v>
      </c>
      <c r="F6" s="62" t="s">
        <v>87</v>
      </c>
      <c r="G6" s="62" t="s">
        <v>86</v>
      </c>
    </row>
    <row r="7" spans="1:7" x14ac:dyDescent="0.25">
      <c r="A7" s="22" t="s">
        <v>85</v>
      </c>
      <c r="B7" s="20">
        <v>570413</v>
      </c>
      <c r="C7" s="19">
        <f>B7/G7</f>
        <v>0.4859082162105986</v>
      </c>
      <c r="D7" s="20">
        <v>603498</v>
      </c>
      <c r="E7" s="19">
        <f>D7/G7</f>
        <v>0.51409178378940146</v>
      </c>
      <c r="F7" s="59">
        <f>D7/B7</f>
        <v>1.0580018337590482</v>
      </c>
      <c r="G7" s="13">
        <f>B7+D7</f>
        <v>1173911</v>
      </c>
    </row>
    <row r="8" spans="1:7" x14ac:dyDescent="0.25">
      <c r="A8" s="22" t="s">
        <v>84</v>
      </c>
      <c r="B8" s="61">
        <v>577392</v>
      </c>
      <c r="C8" s="19">
        <f>B8/G8</f>
        <v>0.4864940013127263</v>
      </c>
      <c r="D8" s="61">
        <v>609451</v>
      </c>
      <c r="E8" s="19">
        <f>D8/G8</f>
        <v>0.51350599868727376</v>
      </c>
      <c r="F8" s="59">
        <f>D8/B8</f>
        <v>1.0555238035857788</v>
      </c>
      <c r="G8" s="13">
        <f>B8+D8</f>
        <v>1186843</v>
      </c>
    </row>
    <row r="9" spans="1:7" x14ac:dyDescent="0.25">
      <c r="A9" s="22" t="s">
        <v>83</v>
      </c>
      <c r="B9" s="20">
        <v>583155</v>
      </c>
      <c r="C9" s="60">
        <f>B9/G9</f>
        <v>0.48500824627545303</v>
      </c>
      <c r="D9" s="20">
        <v>619206</v>
      </c>
      <c r="E9" s="60">
        <f>D9/G9</f>
        <v>0.51499175372454697</v>
      </c>
      <c r="F9" s="59">
        <f>D9/B9</f>
        <v>1.0618206137304833</v>
      </c>
      <c r="G9" s="13">
        <f>B9+D9</f>
        <v>1202361</v>
      </c>
    </row>
    <row r="10" spans="1:7" ht="28.5" customHeight="1" x14ac:dyDescent="0.25">
      <c r="A10" s="6" t="s">
        <v>0</v>
      </c>
      <c r="B10" s="5"/>
      <c r="C10" s="5"/>
      <c r="D10" s="5"/>
      <c r="E10" s="5"/>
      <c r="F10" s="5"/>
      <c r="G10" s="4"/>
    </row>
    <row r="11" spans="1:7" x14ac:dyDescent="0.25">
      <c r="A11" s="58"/>
      <c r="B11" s="58"/>
      <c r="C11" s="58"/>
      <c r="D11" s="58"/>
      <c r="E11" s="58"/>
      <c r="F11" s="58"/>
      <c r="G11" s="58"/>
    </row>
    <row r="12" spans="1:7" x14ac:dyDescent="0.25">
      <c r="A12" s="57"/>
      <c r="B12" s="57"/>
      <c r="C12" s="57"/>
      <c r="D12" s="57"/>
      <c r="E12" s="57"/>
      <c r="F12" s="57"/>
      <c r="G12" s="57"/>
    </row>
    <row r="13" spans="1:7" ht="18.75" x14ac:dyDescent="0.3">
      <c r="A13" s="67" t="s">
        <v>82</v>
      </c>
      <c r="B13" s="67"/>
      <c r="C13" s="67"/>
      <c r="D13" s="67"/>
      <c r="E13" s="67"/>
      <c r="F13" s="67"/>
      <c r="G13" s="67"/>
    </row>
    <row r="14" spans="1:7" s="68" customFormat="1" x14ac:dyDescent="0.25">
      <c r="A14" s="71" t="s">
        <v>81</v>
      </c>
      <c r="B14" s="71"/>
      <c r="C14" s="71"/>
      <c r="D14" s="71"/>
      <c r="E14" s="71"/>
      <c r="F14" s="71"/>
      <c r="G14" s="71"/>
    </row>
    <row r="15" spans="1:7" x14ac:dyDescent="0.25">
      <c r="A15" s="56" t="s">
        <v>80</v>
      </c>
      <c r="B15" s="55"/>
      <c r="C15" s="55"/>
      <c r="D15" s="55"/>
      <c r="E15" s="55"/>
      <c r="F15" s="55"/>
      <c r="G15" s="54"/>
    </row>
    <row r="16" spans="1:7" x14ac:dyDescent="0.25">
      <c r="A16" s="53" t="s">
        <v>79</v>
      </c>
      <c r="B16" s="39" t="s">
        <v>78</v>
      </c>
      <c r="C16" s="52" t="s">
        <v>77</v>
      </c>
      <c r="D16" s="39" t="s">
        <v>76</v>
      </c>
      <c r="E16" s="39"/>
      <c r="F16" s="39"/>
      <c r="G16" s="39"/>
    </row>
    <row r="17" spans="1:7" x14ac:dyDescent="0.25">
      <c r="A17" s="35"/>
      <c r="B17" s="39"/>
      <c r="C17" s="52"/>
      <c r="D17" s="37" t="s">
        <v>75</v>
      </c>
      <c r="E17" s="37" t="s">
        <v>74</v>
      </c>
      <c r="F17" s="37" t="s">
        <v>73</v>
      </c>
      <c r="G17" s="37" t="s">
        <v>72</v>
      </c>
    </row>
    <row r="18" spans="1:7" x14ac:dyDescent="0.25">
      <c r="A18" s="51" t="s">
        <v>71</v>
      </c>
      <c r="B18" s="13"/>
      <c r="C18" s="21"/>
      <c r="D18" s="13"/>
      <c r="E18" s="21"/>
      <c r="F18" s="13"/>
      <c r="G18" s="21"/>
    </row>
    <row r="19" spans="1:7" x14ac:dyDescent="0.25">
      <c r="A19" s="51" t="s">
        <v>70</v>
      </c>
      <c r="B19" s="13">
        <v>21402</v>
      </c>
      <c r="C19" s="21">
        <f>B19/B38</f>
        <v>1.7799978542218185E-2</v>
      </c>
      <c r="D19" s="13">
        <v>10568</v>
      </c>
      <c r="E19" s="21">
        <f>D19/D38</f>
        <v>1.7788760156409122E-2</v>
      </c>
      <c r="F19" s="13">
        <v>10834</v>
      </c>
      <c r="G19" s="21">
        <f>F19/F38</f>
        <v>1.7810935131633891E-2</v>
      </c>
    </row>
    <row r="20" spans="1:7" x14ac:dyDescent="0.25">
      <c r="A20" s="51" t="s">
        <v>69</v>
      </c>
      <c r="B20" s="13">
        <v>58023</v>
      </c>
      <c r="C20" s="21">
        <f>B20/B38</f>
        <v>4.8257553263953173E-2</v>
      </c>
      <c r="D20" s="13">
        <v>28624</v>
      </c>
      <c r="E20" s="21">
        <f>D20/B20</f>
        <v>0.4933216138427865</v>
      </c>
      <c r="F20" s="13">
        <v>29399</v>
      </c>
      <c r="G20" s="21">
        <f>F20/B20</f>
        <v>0.5066783861572135</v>
      </c>
    </row>
    <row r="21" spans="1:7" x14ac:dyDescent="0.25">
      <c r="A21" s="51" t="s">
        <v>68</v>
      </c>
      <c r="B21" s="13">
        <v>104432</v>
      </c>
      <c r="C21" s="21">
        <f>B21/B38</f>
        <v>8.6855777923601982E-2</v>
      </c>
      <c r="D21" s="13">
        <v>51199</v>
      </c>
      <c r="E21" s="21">
        <f>D21/B21</f>
        <v>0.4902616056381186</v>
      </c>
      <c r="F21" s="13">
        <v>53233</v>
      </c>
      <c r="G21" s="21">
        <f>F21/B21</f>
        <v>0.5097383943618814</v>
      </c>
    </row>
    <row r="22" spans="1:7" x14ac:dyDescent="0.25">
      <c r="A22" s="51" t="s">
        <v>67</v>
      </c>
      <c r="B22" s="13">
        <v>103295</v>
      </c>
      <c r="C22" s="21">
        <f>B22/B38</f>
        <v>8.5910138469228459E-2</v>
      </c>
      <c r="D22" s="13">
        <v>51048</v>
      </c>
      <c r="E22" s="21">
        <f>D22/B22</f>
        <v>0.49419623408683866</v>
      </c>
      <c r="F22" s="13">
        <v>52247</v>
      </c>
      <c r="G22" s="21">
        <f>F22/B22</f>
        <v>0.50580376591316134</v>
      </c>
    </row>
    <row r="23" spans="1:7" x14ac:dyDescent="0.25">
      <c r="A23" s="51" t="s">
        <v>66</v>
      </c>
      <c r="B23" s="13">
        <v>102729</v>
      </c>
      <c r="C23" s="21">
        <f>B23/B38</f>
        <v>8.5439397984465565E-2</v>
      </c>
      <c r="D23" s="13">
        <v>52044</v>
      </c>
      <c r="E23" s="21">
        <f>D23/B23</f>
        <v>0.50661449055281371</v>
      </c>
      <c r="F23" s="13">
        <v>50685</v>
      </c>
      <c r="G23" s="21">
        <f>F23/B23</f>
        <v>0.49338550944718629</v>
      </c>
    </row>
    <row r="24" spans="1:7" x14ac:dyDescent="0.25">
      <c r="A24" s="51" t="s">
        <v>65</v>
      </c>
      <c r="B24" s="13">
        <v>86765</v>
      </c>
      <c r="C24" s="21">
        <f>B24/B38</f>
        <v>7.2162187562637176E-2</v>
      </c>
      <c r="D24" s="13">
        <v>44849</v>
      </c>
      <c r="E24" s="21">
        <f>D24/B24</f>
        <v>0.51690197660346915</v>
      </c>
      <c r="F24" s="13">
        <v>41916</v>
      </c>
      <c r="G24" s="21">
        <f>F24/B24</f>
        <v>0.48309802339653085</v>
      </c>
    </row>
    <row r="25" spans="1:7" x14ac:dyDescent="0.25">
      <c r="A25" s="51" t="s">
        <v>64</v>
      </c>
      <c r="B25" s="13">
        <v>113343</v>
      </c>
      <c r="C25" s="21">
        <f>B25/B38</f>
        <v>9.4267029619224174E-2</v>
      </c>
      <c r="D25" s="13">
        <v>55393</v>
      </c>
      <c r="E25" s="21">
        <f>D25/B25</f>
        <v>0.48872007975790299</v>
      </c>
      <c r="F25" s="13">
        <v>57950</v>
      </c>
      <c r="G25" s="21">
        <f>F25/B25</f>
        <v>0.51127992024209701</v>
      </c>
    </row>
    <row r="26" spans="1:7" x14ac:dyDescent="0.25">
      <c r="A26" s="51" t="s">
        <v>63</v>
      </c>
      <c r="B26" s="13">
        <v>99502</v>
      </c>
      <c r="C26" s="21">
        <f>B26/B38</f>
        <v>8.2755511863741416E-2</v>
      </c>
      <c r="D26" s="13">
        <v>48457</v>
      </c>
      <c r="E26" s="21">
        <f>D26/B26</f>
        <v>0.48699523627665775</v>
      </c>
      <c r="F26" s="13">
        <v>51045</v>
      </c>
      <c r="G26" s="21">
        <f>F26/B26</f>
        <v>0.51300476372334225</v>
      </c>
    </row>
    <row r="27" spans="1:7" x14ac:dyDescent="0.25">
      <c r="A27" s="51" t="s">
        <v>62</v>
      </c>
      <c r="B27" s="13">
        <v>91008</v>
      </c>
      <c r="C27" s="21">
        <f>B27/B38</f>
        <v>7.5691077804419804E-2</v>
      </c>
      <c r="D27" s="13">
        <v>45457</v>
      </c>
      <c r="E27" s="21">
        <f>D27/B27</f>
        <v>0.49948356188466947</v>
      </c>
      <c r="F27" s="13">
        <v>45551</v>
      </c>
      <c r="G27" s="21">
        <f>F27/B27</f>
        <v>0.50051643811533053</v>
      </c>
    </row>
    <row r="28" spans="1:7" x14ac:dyDescent="0.25">
      <c r="A28" s="51" t="s">
        <v>61</v>
      </c>
      <c r="B28" s="13">
        <v>86688</v>
      </c>
      <c r="C28" s="21">
        <f>B28/B38</f>
        <v>7.2098146895982151E-2</v>
      </c>
      <c r="D28" s="13">
        <v>42664</v>
      </c>
      <c r="E28" s="21">
        <f>D28/B28</f>
        <v>0.49215577703949798</v>
      </c>
      <c r="F28" s="13">
        <v>44024</v>
      </c>
      <c r="G28" s="21">
        <f>F28/B28</f>
        <v>0.50784422296050202</v>
      </c>
    </row>
    <row r="29" spans="1:7" x14ac:dyDescent="0.25">
      <c r="A29" s="51" t="s">
        <v>60</v>
      </c>
      <c r="B29" s="13">
        <v>78648</v>
      </c>
      <c r="C29" s="21">
        <f>B29/B38</f>
        <v>6.5411303260834303E-2</v>
      </c>
      <c r="D29" s="13">
        <v>38645</v>
      </c>
      <c r="E29" s="21">
        <f>D29/B29</f>
        <v>0.49136659546333028</v>
      </c>
      <c r="F29" s="13">
        <v>40003</v>
      </c>
      <c r="G29" s="21">
        <f>F29/B29</f>
        <v>0.50863340453666972</v>
      </c>
    </row>
    <row r="30" spans="1:7" x14ac:dyDescent="0.25">
      <c r="A30" s="51" t="s">
        <v>59</v>
      </c>
      <c r="B30" s="13">
        <v>72307</v>
      </c>
      <c r="C30" s="21">
        <f>B30/B38</f>
        <v>6.0137512776944693E-2</v>
      </c>
      <c r="D30" s="13">
        <v>35827</v>
      </c>
      <c r="E30" s="21">
        <f>D30/B30</f>
        <v>0.49548453123487352</v>
      </c>
      <c r="F30" s="13">
        <v>36480</v>
      </c>
      <c r="G30" s="21">
        <f>F30/B30</f>
        <v>0.50451546876512643</v>
      </c>
    </row>
    <row r="31" spans="1:7" x14ac:dyDescent="0.25">
      <c r="A31" s="51" t="s">
        <v>58</v>
      </c>
      <c r="B31" s="13">
        <v>59627</v>
      </c>
      <c r="C31" s="21">
        <f>B31/B38</f>
        <v>4.9591595203104556E-2</v>
      </c>
      <c r="D31" s="13">
        <v>29037</v>
      </c>
      <c r="E31" s="21">
        <f>D31/B31</f>
        <v>0.48697737602093011</v>
      </c>
      <c r="F31" s="13">
        <v>30590</v>
      </c>
      <c r="G31" s="21">
        <f>F31/B31</f>
        <v>0.51302262397906984</v>
      </c>
    </row>
    <row r="32" spans="1:7" x14ac:dyDescent="0.25">
      <c r="A32" s="51" t="s">
        <v>57</v>
      </c>
      <c r="B32" s="13">
        <v>45524</v>
      </c>
      <c r="C32" s="21">
        <f>B32/B38</f>
        <v>3.7862172841600816E-2</v>
      </c>
      <c r="D32" s="13">
        <v>21702</v>
      </c>
      <c r="E32" s="21">
        <f>D32/B32</f>
        <v>0.47671557859590546</v>
      </c>
      <c r="F32" s="13">
        <v>23822</v>
      </c>
      <c r="G32" s="21">
        <f>F32/B32</f>
        <v>0.52328442140409459</v>
      </c>
    </row>
    <row r="33" spans="1:7" x14ac:dyDescent="0.25">
      <c r="A33" s="51" t="s">
        <v>56</v>
      </c>
      <c r="B33" s="13">
        <v>31703</v>
      </c>
      <c r="C33" s="21">
        <f>B33/B38</f>
        <v>2.6367289025508979E-2</v>
      </c>
      <c r="D33" s="13">
        <v>14874</v>
      </c>
      <c r="E33" s="21">
        <f>D33/B33</f>
        <v>0.46916695580859857</v>
      </c>
      <c r="F33" s="13">
        <v>16829</v>
      </c>
      <c r="G33" s="21">
        <f>F33/B33</f>
        <v>0.53083304419140143</v>
      </c>
    </row>
    <row r="34" spans="1:7" x14ac:dyDescent="0.25">
      <c r="A34" s="51" t="s">
        <v>55</v>
      </c>
      <c r="B34" s="13">
        <v>20123</v>
      </c>
      <c r="C34" s="21">
        <f>B34/B38</f>
        <v>1.6736238118169169E-2</v>
      </c>
      <c r="D34" s="13">
        <v>9633</v>
      </c>
      <c r="E34" s="21">
        <f>D34/B34</f>
        <v>0.47870595835610991</v>
      </c>
      <c r="F34" s="13">
        <v>10490</v>
      </c>
      <c r="G34" s="21">
        <f>F34/B34</f>
        <v>0.52129404164389004</v>
      </c>
    </row>
    <row r="35" spans="1:7" x14ac:dyDescent="0.25">
      <c r="A35" s="51" t="s">
        <v>54</v>
      </c>
      <c r="B35" s="13">
        <v>12568</v>
      </c>
      <c r="C35" s="21">
        <f>B35/B38</f>
        <v>1.0452767513251013E-2</v>
      </c>
      <c r="D35" s="13">
        <v>6168</v>
      </c>
      <c r="E35" s="21">
        <f>D35/B35</f>
        <v>0.49077021005728833</v>
      </c>
      <c r="F35" s="13">
        <v>6400</v>
      </c>
      <c r="G35" s="21">
        <f>F35/B35</f>
        <v>0.50922978994271162</v>
      </c>
    </row>
    <row r="36" spans="1:7" x14ac:dyDescent="0.25">
      <c r="A36" s="51" t="s">
        <v>53</v>
      </c>
      <c r="B36" s="13">
        <v>7912</v>
      </c>
      <c r="C36" s="21">
        <f>B36/B38</f>
        <v>6.5803864230459903E-3</v>
      </c>
      <c r="D36" s="13">
        <v>4235</v>
      </c>
      <c r="E36" s="21">
        <f>D36/B36</f>
        <v>0.53526289180990905</v>
      </c>
      <c r="F36" s="13">
        <v>3677</v>
      </c>
      <c r="G36" s="21">
        <f>F36/B36</f>
        <v>0.46473710819009101</v>
      </c>
    </row>
    <row r="37" spans="1:7" x14ac:dyDescent="0.25">
      <c r="A37" s="51" t="s">
        <v>52</v>
      </c>
      <c r="B37" s="13">
        <v>6762</v>
      </c>
      <c r="C37" s="21">
        <f>B37/B38</f>
        <v>5.6239349080683754E-3</v>
      </c>
      <c r="D37" s="13">
        <v>3659</v>
      </c>
      <c r="E37" s="21">
        <f>D37/B37</f>
        <v>0.54111209701271812</v>
      </c>
      <c r="F37" s="13">
        <v>3103</v>
      </c>
      <c r="G37" s="21">
        <f>F37/B37</f>
        <v>0.45888790298728188</v>
      </c>
    </row>
    <row r="38" spans="1:7" x14ac:dyDescent="0.25">
      <c r="A38" s="50" t="s">
        <v>1</v>
      </c>
      <c r="B38" s="7">
        <f>SUM(B18:B37)</f>
        <v>1202361</v>
      </c>
      <c r="C38" s="9">
        <f>SUM(C18:C37)</f>
        <v>1</v>
      </c>
      <c r="D38" s="7">
        <f>SUM(D18:D37)</f>
        <v>594083</v>
      </c>
      <c r="E38" s="11">
        <f>D38/B38</f>
        <v>0.49409703075864903</v>
      </c>
      <c r="F38" s="7">
        <f>SUM(F18:F37)</f>
        <v>608278</v>
      </c>
      <c r="G38" s="11">
        <f>F38/B38</f>
        <v>0.50590296924135103</v>
      </c>
    </row>
    <row r="39" spans="1:7" ht="27.75" customHeight="1" x14ac:dyDescent="0.25">
      <c r="A39" s="6" t="s">
        <v>0</v>
      </c>
      <c r="B39" s="5"/>
      <c r="C39" s="5"/>
      <c r="D39" s="5"/>
      <c r="E39" s="5"/>
      <c r="F39" s="5"/>
      <c r="G39" s="4"/>
    </row>
    <row r="40" spans="1:7" x14ac:dyDescent="0.25">
      <c r="A40" s="49"/>
      <c r="B40" s="49"/>
      <c r="C40" s="49"/>
      <c r="D40" s="49"/>
      <c r="E40" s="49"/>
      <c r="F40" s="49"/>
      <c r="G40" s="49"/>
    </row>
    <row r="41" spans="1:7" x14ac:dyDescent="0.25">
      <c r="A41" s="47"/>
      <c r="B41" s="47"/>
      <c r="C41" s="48"/>
      <c r="D41" s="48"/>
      <c r="E41" s="48"/>
      <c r="F41" s="47"/>
      <c r="G41" s="47"/>
    </row>
    <row r="42" spans="1:7" x14ac:dyDescent="0.25">
      <c r="A42" s="47"/>
      <c r="B42" s="47"/>
      <c r="C42" s="48"/>
      <c r="D42" s="48"/>
      <c r="E42" s="48"/>
      <c r="F42" s="47"/>
      <c r="G42" s="47"/>
    </row>
    <row r="43" spans="1:7" ht="18.75" x14ac:dyDescent="0.25">
      <c r="A43" s="70" t="s">
        <v>51</v>
      </c>
      <c r="B43" s="70"/>
      <c r="C43" s="70"/>
      <c r="D43" s="70"/>
      <c r="E43" s="70"/>
      <c r="F43" s="70"/>
      <c r="G43" s="70"/>
    </row>
    <row r="44" spans="1:7" s="68" customFormat="1" x14ac:dyDescent="0.25">
      <c r="A44" s="71" t="s">
        <v>50</v>
      </c>
      <c r="B44" s="71"/>
      <c r="C44" s="71"/>
      <c r="D44" s="71"/>
      <c r="E44" s="71"/>
      <c r="F44" s="71"/>
      <c r="G44" s="71"/>
    </row>
    <row r="45" spans="1:7" ht="33.75" customHeight="1" x14ac:dyDescent="0.25">
      <c r="A45" s="46" t="s">
        <v>49</v>
      </c>
      <c r="B45" s="45"/>
      <c r="C45" s="45"/>
      <c r="D45" s="45"/>
      <c r="E45" s="45"/>
      <c r="F45" s="45"/>
      <c r="G45" s="44"/>
    </row>
    <row r="46" spans="1:7" x14ac:dyDescent="0.25">
      <c r="A46" s="39" t="s">
        <v>48</v>
      </c>
      <c r="B46" s="43" t="s">
        <v>47</v>
      </c>
      <c r="C46" s="42"/>
      <c r="D46" s="42"/>
      <c r="E46" s="42"/>
      <c r="F46" s="41"/>
      <c r="G46" s="40" t="s">
        <v>1</v>
      </c>
    </row>
    <row r="47" spans="1:7" ht="26.25" x14ac:dyDescent="0.25">
      <c r="A47" s="39"/>
      <c r="B47" s="38" t="s">
        <v>46</v>
      </c>
      <c r="C47" s="37" t="s">
        <v>44</v>
      </c>
      <c r="D47" s="37" t="s">
        <v>45</v>
      </c>
      <c r="E47" s="37" t="s">
        <v>44</v>
      </c>
      <c r="F47" s="36" t="s">
        <v>43</v>
      </c>
      <c r="G47" s="35"/>
    </row>
    <row r="48" spans="1:7" x14ac:dyDescent="0.25">
      <c r="A48" s="34" t="s">
        <v>42</v>
      </c>
      <c r="B48" s="10">
        <f>SUM(B49:B51)</f>
        <v>287380</v>
      </c>
      <c r="C48" s="33">
        <f>B48/G48</f>
        <v>0.49896172624297691</v>
      </c>
      <c r="D48" s="10">
        <f>SUM(D49:D51)</f>
        <v>288576</v>
      </c>
      <c r="E48" s="32">
        <f>D48/G48</f>
        <v>0.50103827375702314</v>
      </c>
      <c r="F48" s="8">
        <f>D48/B48</f>
        <v>1.0041617370728653</v>
      </c>
      <c r="G48" s="7">
        <f>G49+G50+G51</f>
        <v>575956</v>
      </c>
    </row>
    <row r="49" spans="1:7" x14ac:dyDescent="0.25">
      <c r="A49" s="22" t="s">
        <v>41</v>
      </c>
      <c r="B49" s="20">
        <v>152353</v>
      </c>
      <c r="C49" s="21">
        <f>B49/G49</f>
        <v>0.50711309048303777</v>
      </c>
      <c r="D49" s="20">
        <v>148079</v>
      </c>
      <c r="E49" s="19">
        <f>D49/G49</f>
        <v>0.49288690951696223</v>
      </c>
      <c r="F49" s="14">
        <f>D49/B49</f>
        <v>0.97194672897809697</v>
      </c>
      <c r="G49" s="13">
        <f>B49+D49</f>
        <v>300432</v>
      </c>
    </row>
    <row r="50" spans="1:7" x14ac:dyDescent="0.25">
      <c r="A50" s="22" t="s">
        <v>40</v>
      </c>
      <c r="B50" s="20">
        <v>12409</v>
      </c>
      <c r="C50" s="21">
        <f>B50/G50</f>
        <v>0.50698643569210655</v>
      </c>
      <c r="D50" s="20">
        <v>12067</v>
      </c>
      <c r="E50" s="19">
        <f>D50/G50</f>
        <v>0.49301356430789345</v>
      </c>
      <c r="F50" s="14">
        <f>D50/B50</f>
        <v>0.97243935853009911</v>
      </c>
      <c r="G50" s="13">
        <f>B50+D50</f>
        <v>24476</v>
      </c>
    </row>
    <row r="51" spans="1:7" x14ac:dyDescent="0.25">
      <c r="A51" s="31" t="s">
        <v>39</v>
      </c>
      <c r="B51" s="20">
        <v>122618</v>
      </c>
      <c r="C51" s="17">
        <f>B51/G51</f>
        <v>0.48842452439374145</v>
      </c>
      <c r="D51" s="20">
        <v>128430</v>
      </c>
      <c r="E51" s="15">
        <f>D51/G51</f>
        <v>0.5115754756062586</v>
      </c>
      <c r="F51" s="14">
        <f>D51/B51</f>
        <v>1.0473992399158363</v>
      </c>
      <c r="G51" s="13">
        <f>B51+D51</f>
        <v>251048</v>
      </c>
    </row>
    <row r="52" spans="1:7" x14ac:dyDescent="0.25">
      <c r="A52" s="12" t="s">
        <v>38</v>
      </c>
      <c r="B52" s="10">
        <f>SUM(B53:B55)</f>
        <v>36575</v>
      </c>
      <c r="C52" s="25">
        <f>B52/G52</f>
        <v>0.48544655774259055</v>
      </c>
      <c r="D52" s="10">
        <f>SUM(D53:D55)</f>
        <v>38768</v>
      </c>
      <c r="E52" s="24">
        <f>D52/G52</f>
        <v>0.5145534422574094</v>
      </c>
      <c r="F52" s="8">
        <f>D52/B52</f>
        <v>1.0599589883800411</v>
      </c>
      <c r="G52" s="7">
        <f>G53+G54+G55</f>
        <v>75343</v>
      </c>
    </row>
    <row r="53" spans="1:7" x14ac:dyDescent="0.25">
      <c r="A53" s="30" t="s">
        <v>37</v>
      </c>
      <c r="B53" s="20">
        <v>7081</v>
      </c>
      <c r="C53" s="29">
        <f>B53/G53</f>
        <v>0.44802277760202469</v>
      </c>
      <c r="D53" s="20">
        <v>8724</v>
      </c>
      <c r="E53" s="28">
        <f>D53/G53</f>
        <v>0.55197722239797531</v>
      </c>
      <c r="F53" s="14">
        <f>D53/B53</f>
        <v>1.2320293743821493</v>
      </c>
      <c r="G53" s="13">
        <f>B53+D53</f>
        <v>15805</v>
      </c>
    </row>
    <row r="54" spans="1:7" x14ac:dyDescent="0.25">
      <c r="A54" s="22" t="s">
        <v>36</v>
      </c>
      <c r="B54" s="20">
        <v>26970</v>
      </c>
      <c r="C54" s="21">
        <f>B54/G54</f>
        <v>0.49428194413899273</v>
      </c>
      <c r="D54" s="20">
        <v>27594</v>
      </c>
      <c r="E54" s="19">
        <f>D54/G54</f>
        <v>0.50571805586100727</v>
      </c>
      <c r="F54" s="14">
        <f>D54/B54</f>
        <v>1.0231368186874306</v>
      </c>
      <c r="G54" s="13">
        <f>B54+D54</f>
        <v>54564</v>
      </c>
    </row>
    <row r="55" spans="1:7" x14ac:dyDescent="0.25">
      <c r="A55" s="22" t="s">
        <v>35</v>
      </c>
      <c r="B55" s="20">
        <v>2524</v>
      </c>
      <c r="C55" s="21">
        <f>B55/G55</f>
        <v>0.50743868114193813</v>
      </c>
      <c r="D55" s="20">
        <v>2450</v>
      </c>
      <c r="E55" s="19">
        <f>D55/G55</f>
        <v>0.49256131885806193</v>
      </c>
      <c r="F55" s="14">
        <f>D55/B55</f>
        <v>0.97068145800316952</v>
      </c>
      <c r="G55" s="13">
        <f>B55+D55</f>
        <v>4974</v>
      </c>
    </row>
    <row r="56" spans="1:7" x14ac:dyDescent="0.25">
      <c r="A56" s="12" t="s">
        <v>34</v>
      </c>
      <c r="B56" s="10">
        <f>SUM(B57:B59)</f>
        <v>59439</v>
      </c>
      <c r="C56" s="25">
        <f>B56/G56</f>
        <v>0.49960494906364522</v>
      </c>
      <c r="D56" s="10">
        <f>SUM(D57:D59)</f>
        <v>59533</v>
      </c>
      <c r="E56" s="24">
        <f>D56/G56</f>
        <v>0.50039505093635472</v>
      </c>
      <c r="F56" s="8">
        <f>D56/B56</f>
        <v>1.0015814532545972</v>
      </c>
      <c r="G56" s="7">
        <f>G57+G58+G59</f>
        <v>118972</v>
      </c>
    </row>
    <row r="57" spans="1:7" x14ac:dyDescent="0.25">
      <c r="A57" s="22" t="s">
        <v>33</v>
      </c>
      <c r="B57" s="20">
        <v>10070</v>
      </c>
      <c r="C57" s="21">
        <f>B57/G57</f>
        <v>0.45722847802397387</v>
      </c>
      <c r="D57" s="20">
        <v>11954</v>
      </c>
      <c r="E57" s="19">
        <f>D57/G57</f>
        <v>0.54277152197602618</v>
      </c>
      <c r="F57" s="14">
        <f>D57/B57</f>
        <v>1.187090367428004</v>
      </c>
      <c r="G57" s="13">
        <f>B57+D57</f>
        <v>22024</v>
      </c>
    </row>
    <row r="58" spans="1:7" x14ac:dyDescent="0.25">
      <c r="A58" s="22" t="s">
        <v>32</v>
      </c>
      <c r="B58" s="20">
        <v>11986</v>
      </c>
      <c r="C58" s="21">
        <f>B58/G58</f>
        <v>0.5010031767262999</v>
      </c>
      <c r="D58" s="20">
        <v>11938</v>
      </c>
      <c r="E58" s="19">
        <f>D58/G58</f>
        <v>0.49899682327370004</v>
      </c>
      <c r="F58" s="14">
        <f>D58/B58</f>
        <v>0.99599532788252965</v>
      </c>
      <c r="G58" s="13">
        <f>B58+D58</f>
        <v>23924</v>
      </c>
    </row>
    <row r="59" spans="1:7" ht="26.25" x14ac:dyDescent="0.25">
      <c r="A59" s="27" t="s">
        <v>31</v>
      </c>
      <c r="B59" s="20">
        <v>37383</v>
      </c>
      <c r="C59" s="21">
        <f>B59/G59</f>
        <v>0.51192758545135841</v>
      </c>
      <c r="D59" s="20">
        <v>35641</v>
      </c>
      <c r="E59" s="19">
        <f>D59/G59</f>
        <v>0.48807241454864153</v>
      </c>
      <c r="F59" s="14">
        <f>D59/B59</f>
        <v>0.9534012786560736</v>
      </c>
      <c r="G59" s="13">
        <f>B59+D59</f>
        <v>73024</v>
      </c>
    </row>
    <row r="60" spans="1:7" x14ac:dyDescent="0.25">
      <c r="A60" s="12" t="s">
        <v>30</v>
      </c>
      <c r="B60" s="10">
        <f>SUM(B61:B64)</f>
        <v>43414</v>
      </c>
      <c r="C60" s="25">
        <f>B60/G60</f>
        <v>0.44711068085150207</v>
      </c>
      <c r="D60" s="10">
        <f>SUM(D61:D64)</f>
        <v>53685</v>
      </c>
      <c r="E60" s="24">
        <f>D60/G60</f>
        <v>0.55288931914849793</v>
      </c>
      <c r="F60" s="8">
        <f>D60/B60</f>
        <v>1.2365826691850554</v>
      </c>
      <c r="G60" s="7">
        <f>G61+G62+G63+G64</f>
        <v>97099</v>
      </c>
    </row>
    <row r="61" spans="1:7" x14ac:dyDescent="0.25">
      <c r="A61" s="22" t="s">
        <v>29</v>
      </c>
      <c r="B61" s="20">
        <v>28853</v>
      </c>
      <c r="C61" s="21">
        <f>B61/G61</f>
        <v>0.43277336133193339</v>
      </c>
      <c r="D61" s="20">
        <v>37817</v>
      </c>
      <c r="E61" s="19">
        <f>D61/G61</f>
        <v>0.56722663866806655</v>
      </c>
      <c r="F61" s="14">
        <f>D61/B61</f>
        <v>1.3106782656916092</v>
      </c>
      <c r="G61" s="13">
        <f>B61+D61</f>
        <v>66670</v>
      </c>
    </row>
    <row r="62" spans="1:7" x14ac:dyDescent="0.25">
      <c r="A62" s="22" t="s">
        <v>28</v>
      </c>
      <c r="B62" s="20">
        <v>4379</v>
      </c>
      <c r="C62" s="21">
        <f>B62/G62</f>
        <v>0.43877755511022043</v>
      </c>
      <c r="D62" s="20">
        <v>5601</v>
      </c>
      <c r="E62" s="19">
        <f>D62/G62</f>
        <v>0.56122244488977957</v>
      </c>
      <c r="F62" s="14">
        <f>D62/B62</f>
        <v>1.2790591459237268</v>
      </c>
      <c r="G62" s="13">
        <f>B62+D62</f>
        <v>9980</v>
      </c>
    </row>
    <row r="63" spans="1:7" ht="26.25" x14ac:dyDescent="0.25">
      <c r="A63" s="26" t="s">
        <v>27</v>
      </c>
      <c r="B63" s="20">
        <v>6122</v>
      </c>
      <c r="C63" s="21">
        <f>B63/G63</f>
        <v>0.46818598959926583</v>
      </c>
      <c r="D63" s="20">
        <v>6954</v>
      </c>
      <c r="E63" s="19">
        <f>D63/G63</f>
        <v>0.53181401040073417</v>
      </c>
      <c r="F63" s="14">
        <f>D63/B63</f>
        <v>1.1359032995753022</v>
      </c>
      <c r="G63" s="13">
        <f>B63+D63</f>
        <v>13076</v>
      </c>
    </row>
    <row r="64" spans="1:7" x14ac:dyDescent="0.25">
      <c r="A64" s="22" t="s">
        <v>26</v>
      </c>
      <c r="B64" s="20">
        <v>4060</v>
      </c>
      <c r="C64" s="21">
        <f>B64/G64</f>
        <v>0.55065780550657806</v>
      </c>
      <c r="D64" s="20">
        <v>3313</v>
      </c>
      <c r="E64" s="19">
        <f>D64/G64</f>
        <v>0.44934219449342194</v>
      </c>
      <c r="F64" s="14">
        <f>D64/B64</f>
        <v>0.81600985221674882</v>
      </c>
      <c r="G64" s="13">
        <f>B64+D64</f>
        <v>7373</v>
      </c>
    </row>
    <row r="65" spans="1:7" x14ac:dyDescent="0.25">
      <c r="A65" s="12" t="s">
        <v>25</v>
      </c>
      <c r="B65" s="10">
        <f>SUM(B66:B69)</f>
        <v>25023</v>
      </c>
      <c r="C65" s="25">
        <f>B65/G65</f>
        <v>0.43225082052167907</v>
      </c>
      <c r="D65" s="10">
        <f>SUM(D66:D69)</f>
        <v>32867</v>
      </c>
      <c r="E65" s="24">
        <f>D65/G65</f>
        <v>0.56774917947832093</v>
      </c>
      <c r="F65" s="8">
        <f>D65/B65</f>
        <v>1.3134716061223675</v>
      </c>
      <c r="G65" s="7">
        <f>G66+G67+G68+G69</f>
        <v>57890</v>
      </c>
    </row>
    <row r="66" spans="1:7" x14ac:dyDescent="0.25">
      <c r="A66" s="22" t="s">
        <v>24</v>
      </c>
      <c r="B66" s="20">
        <v>4207</v>
      </c>
      <c r="C66" s="21">
        <f>B66/G66</f>
        <v>0.46180021953896816</v>
      </c>
      <c r="D66" s="20">
        <v>4903</v>
      </c>
      <c r="E66" s="19">
        <f>D66/G66</f>
        <v>0.53819978046103178</v>
      </c>
      <c r="F66" s="14">
        <f>D66/B66</f>
        <v>1.1654385547896364</v>
      </c>
      <c r="G66" s="13">
        <f>B66+D66</f>
        <v>9110</v>
      </c>
    </row>
    <row r="67" spans="1:7" x14ac:dyDescent="0.25">
      <c r="A67" s="22" t="s">
        <v>23</v>
      </c>
      <c r="B67" s="20">
        <v>15702</v>
      </c>
      <c r="C67" s="21">
        <f>B67/G67</f>
        <v>0.4234285252002265</v>
      </c>
      <c r="D67" s="20">
        <v>21381</v>
      </c>
      <c r="E67" s="19">
        <f>D67/G67</f>
        <v>0.57657147479977344</v>
      </c>
      <c r="F67" s="14">
        <f>D67/B67</f>
        <v>1.361673672143676</v>
      </c>
      <c r="G67" s="13">
        <f>B67+D67</f>
        <v>37083</v>
      </c>
    </row>
    <row r="68" spans="1:7" x14ac:dyDescent="0.25">
      <c r="A68" s="22" t="s">
        <v>22</v>
      </c>
      <c r="B68" s="20">
        <v>3505</v>
      </c>
      <c r="C68" s="21">
        <f>B68/G68</f>
        <v>0.42366735162577057</v>
      </c>
      <c r="D68" s="20">
        <v>4768</v>
      </c>
      <c r="E68" s="19">
        <f>D68/G68</f>
        <v>0.57633264837422937</v>
      </c>
      <c r="F68" s="14">
        <f>D68/B68</f>
        <v>1.360342368045649</v>
      </c>
      <c r="G68" s="13">
        <f>B68+D68</f>
        <v>8273</v>
      </c>
    </row>
    <row r="69" spans="1:7" x14ac:dyDescent="0.25">
      <c r="A69" s="22" t="s">
        <v>21</v>
      </c>
      <c r="B69" s="20">
        <v>1609</v>
      </c>
      <c r="C69" s="21">
        <f>B69/G69</f>
        <v>0.46991822429906543</v>
      </c>
      <c r="D69" s="20">
        <v>1815</v>
      </c>
      <c r="E69" s="19">
        <f>D69/G69</f>
        <v>0.53008177570093462</v>
      </c>
      <c r="F69" s="14">
        <f>D69/B69</f>
        <v>1.1280298321939093</v>
      </c>
      <c r="G69" s="13">
        <f>B69+D69</f>
        <v>3424</v>
      </c>
    </row>
    <row r="70" spans="1:7" x14ac:dyDescent="0.25">
      <c r="A70" s="12" t="s">
        <v>20</v>
      </c>
      <c r="B70" s="10">
        <f>SUM(B71:B75)</f>
        <v>35699</v>
      </c>
      <c r="C70" s="25">
        <f>B70/G70</f>
        <v>0.51991611202539945</v>
      </c>
      <c r="D70" s="10">
        <f>SUM(D71:D75)</f>
        <v>32964</v>
      </c>
      <c r="E70" s="24">
        <f>D70/G70</f>
        <v>0.48008388797460061</v>
      </c>
      <c r="F70" s="8">
        <f>D70/B70</f>
        <v>0.9233872097257626</v>
      </c>
      <c r="G70" s="7">
        <f>G71+G72+G73+G74+G75</f>
        <v>68663</v>
      </c>
    </row>
    <row r="71" spans="1:7" x14ac:dyDescent="0.25">
      <c r="A71" s="22" t="s">
        <v>19</v>
      </c>
      <c r="B71" s="20">
        <v>3237</v>
      </c>
      <c r="C71" s="21">
        <f>B71/G71</f>
        <v>0.51983298538622125</v>
      </c>
      <c r="D71" s="20">
        <v>2990</v>
      </c>
      <c r="E71" s="19">
        <f>D71/G71</f>
        <v>0.4801670146137787</v>
      </c>
      <c r="F71" s="14">
        <f>D71/B71</f>
        <v>0.92369477911646591</v>
      </c>
      <c r="G71" s="13">
        <f>B71+D71</f>
        <v>6227</v>
      </c>
    </row>
    <row r="72" spans="1:7" x14ac:dyDescent="0.25">
      <c r="A72" s="26" t="s">
        <v>18</v>
      </c>
      <c r="B72" s="20">
        <v>3008</v>
      </c>
      <c r="C72" s="21">
        <f>B72/G72</f>
        <v>0.51808473992421633</v>
      </c>
      <c r="D72" s="20">
        <v>2798</v>
      </c>
      <c r="E72" s="19">
        <f>D72/G72</f>
        <v>0.48191526007578367</v>
      </c>
      <c r="F72" s="14">
        <f>D72/B72</f>
        <v>0.93018617021276595</v>
      </c>
      <c r="G72" s="13">
        <f>B72+D72</f>
        <v>5806</v>
      </c>
    </row>
    <row r="73" spans="1:7" x14ac:dyDescent="0.25">
      <c r="A73" s="22" t="s">
        <v>17</v>
      </c>
      <c r="B73" s="20">
        <v>7255</v>
      </c>
      <c r="C73" s="21">
        <f>B73/G73</f>
        <v>0.52717628251707604</v>
      </c>
      <c r="D73" s="20">
        <v>6507</v>
      </c>
      <c r="E73" s="19">
        <f>D73/G73</f>
        <v>0.47282371748292401</v>
      </c>
      <c r="F73" s="14">
        <f>D73/B73</f>
        <v>0.89689869055823568</v>
      </c>
      <c r="G73" s="13">
        <f>B73+D73</f>
        <v>13762</v>
      </c>
    </row>
    <row r="74" spans="1:7" x14ac:dyDescent="0.25">
      <c r="A74" s="22" t="s">
        <v>16</v>
      </c>
      <c r="B74" s="20">
        <v>5213</v>
      </c>
      <c r="C74" s="21">
        <f>B74/G74</f>
        <v>0.57072476461572152</v>
      </c>
      <c r="D74" s="20">
        <v>3921</v>
      </c>
      <c r="E74" s="19">
        <f>D74/G74</f>
        <v>0.42927523538427853</v>
      </c>
      <c r="F74" s="14">
        <f>D74/B74</f>
        <v>0.75215806637253024</v>
      </c>
      <c r="G74" s="13">
        <f>B74+D74</f>
        <v>9134</v>
      </c>
    </row>
    <row r="75" spans="1:7" x14ac:dyDescent="0.25">
      <c r="A75" s="26" t="s">
        <v>15</v>
      </c>
      <c r="B75" s="20">
        <v>16986</v>
      </c>
      <c r="C75" s="21">
        <f>B75/G75</f>
        <v>0.50352759826880888</v>
      </c>
      <c r="D75" s="20">
        <v>16748</v>
      </c>
      <c r="E75" s="19">
        <f>D75/G75</f>
        <v>0.49647240173119106</v>
      </c>
      <c r="F75" s="14">
        <f>D75/B75</f>
        <v>0.9859884610855999</v>
      </c>
      <c r="G75" s="13">
        <f>B75+D75</f>
        <v>33734</v>
      </c>
    </row>
    <row r="76" spans="1:7" x14ac:dyDescent="0.25">
      <c r="A76" s="12" t="s">
        <v>14</v>
      </c>
      <c r="B76" s="10">
        <f>SUM(B77:B79)</f>
        <v>29414</v>
      </c>
      <c r="C76" s="25">
        <f>B76/G76</f>
        <v>0.43422548310426784</v>
      </c>
      <c r="D76" s="10">
        <f>SUM(D77:D79)</f>
        <v>38325</v>
      </c>
      <c r="E76" s="24">
        <f>D76/G76</f>
        <v>0.5657745168957321</v>
      </c>
      <c r="F76" s="8">
        <f>D76/B76</f>
        <v>1.3029509757258448</v>
      </c>
      <c r="G76" s="7">
        <f>G77+G78+G79</f>
        <v>67739</v>
      </c>
    </row>
    <row r="77" spans="1:7" x14ac:dyDescent="0.25">
      <c r="A77" s="22" t="s">
        <v>13</v>
      </c>
      <c r="B77" s="20">
        <v>7805</v>
      </c>
      <c r="C77" s="21">
        <f>B77/G77</f>
        <v>0.47240043578259289</v>
      </c>
      <c r="D77" s="20">
        <v>8717</v>
      </c>
      <c r="E77" s="19">
        <f>D77/G77</f>
        <v>0.52759956421740706</v>
      </c>
      <c r="F77" s="14">
        <f>D77/B77</f>
        <v>1.1168481742472773</v>
      </c>
      <c r="G77" s="13">
        <f>B77+D77</f>
        <v>16522</v>
      </c>
    </row>
    <row r="78" spans="1:7" x14ac:dyDescent="0.25">
      <c r="A78" s="22" t="s">
        <v>12</v>
      </c>
      <c r="B78" s="20">
        <v>3117</v>
      </c>
      <c r="C78" s="21">
        <f>B78/G78</f>
        <v>0.45844977202529785</v>
      </c>
      <c r="D78" s="20">
        <v>3682</v>
      </c>
      <c r="E78" s="19">
        <f>D78/G78</f>
        <v>0.5415502279747022</v>
      </c>
      <c r="F78" s="14">
        <f>D78/B78</f>
        <v>1.1812640359319859</v>
      </c>
      <c r="G78" s="13">
        <f>B78+D78</f>
        <v>6799</v>
      </c>
    </row>
    <row r="79" spans="1:7" ht="26.25" x14ac:dyDescent="0.25">
      <c r="A79" s="26" t="s">
        <v>11</v>
      </c>
      <c r="B79" s="20">
        <v>18492</v>
      </c>
      <c r="C79" s="21">
        <f>B79/G79</f>
        <v>0.41631770903687693</v>
      </c>
      <c r="D79" s="20">
        <v>25926</v>
      </c>
      <c r="E79" s="19">
        <f>D79/G79</f>
        <v>0.58368229096312307</v>
      </c>
      <c r="F79" s="14">
        <f>D79/B79</f>
        <v>1.4020116807268008</v>
      </c>
      <c r="G79" s="13">
        <f>B79+D79</f>
        <v>44418</v>
      </c>
    </row>
    <row r="80" spans="1:7" x14ac:dyDescent="0.25">
      <c r="A80" s="12" t="s">
        <v>10</v>
      </c>
      <c r="B80" s="10">
        <f>SUM(B81:B84)</f>
        <v>27954</v>
      </c>
      <c r="C80" s="25">
        <f>B80/G80</f>
        <v>0.48385086717208431</v>
      </c>
      <c r="D80" s="10">
        <f>SUM(D81:D84)</f>
        <v>29820</v>
      </c>
      <c r="E80" s="24">
        <f>D80/G80</f>
        <v>0.51614913282791564</v>
      </c>
      <c r="F80" s="8">
        <f>D80/B80</f>
        <v>1.0667525220004292</v>
      </c>
      <c r="G80" s="7">
        <f>G81+G82+G83+G84</f>
        <v>57774</v>
      </c>
    </row>
    <row r="81" spans="1:7" x14ac:dyDescent="0.25">
      <c r="A81" s="22" t="s">
        <v>9</v>
      </c>
      <c r="B81" s="20">
        <v>4429</v>
      </c>
      <c r="C81" s="21">
        <f>B81/G81</f>
        <v>0.45584602717167561</v>
      </c>
      <c r="D81" s="20">
        <v>5287</v>
      </c>
      <c r="E81" s="19">
        <f>D81/G81</f>
        <v>0.54415397282832445</v>
      </c>
      <c r="F81" s="14">
        <f>D81/B81</f>
        <v>1.193723188078573</v>
      </c>
      <c r="G81" s="13">
        <f>B81+D81</f>
        <v>9716</v>
      </c>
    </row>
    <row r="82" spans="1:7" x14ac:dyDescent="0.25">
      <c r="A82" s="22" t="s">
        <v>8</v>
      </c>
      <c r="B82" s="20">
        <v>5751</v>
      </c>
      <c r="C82" s="21">
        <f>B82/G82</f>
        <v>0.50518271257905834</v>
      </c>
      <c r="D82" s="20">
        <v>5633</v>
      </c>
      <c r="E82" s="19">
        <f>D82/G82</f>
        <v>0.49481728742094166</v>
      </c>
      <c r="F82" s="14">
        <f>D82/B82</f>
        <v>0.97948182924708749</v>
      </c>
      <c r="G82" s="13">
        <f>B82+D82</f>
        <v>11384</v>
      </c>
    </row>
    <row r="83" spans="1:7" x14ac:dyDescent="0.25">
      <c r="A83" s="26" t="s">
        <v>7</v>
      </c>
      <c r="B83" s="20">
        <v>2675</v>
      </c>
      <c r="C83" s="21">
        <f>B83/G83</f>
        <v>0.45469998300186981</v>
      </c>
      <c r="D83" s="20">
        <v>3208</v>
      </c>
      <c r="E83" s="19">
        <f>D83/G83</f>
        <v>0.54530001699813024</v>
      </c>
      <c r="F83" s="14">
        <f>D83/B83</f>
        <v>1.1992523364485981</v>
      </c>
      <c r="G83" s="13">
        <f>B83+D83</f>
        <v>5883</v>
      </c>
    </row>
    <row r="84" spans="1:7" x14ac:dyDescent="0.25">
      <c r="A84" s="22" t="s">
        <v>6</v>
      </c>
      <c r="B84" s="20">
        <v>15099</v>
      </c>
      <c r="C84" s="21">
        <f>B84/G84</f>
        <v>0.49037056282680003</v>
      </c>
      <c r="D84" s="20">
        <v>15692</v>
      </c>
      <c r="E84" s="19">
        <f>D84/G84</f>
        <v>0.50962943717319997</v>
      </c>
      <c r="F84" s="14">
        <f>D84/B84</f>
        <v>1.0392741241141799</v>
      </c>
      <c r="G84" s="13">
        <f>B84+D84</f>
        <v>30791</v>
      </c>
    </row>
    <row r="85" spans="1:7" x14ac:dyDescent="0.25">
      <c r="A85" s="12" t="s">
        <v>5</v>
      </c>
      <c r="B85" s="10">
        <f>SUM(B86:B88)</f>
        <v>38257</v>
      </c>
      <c r="C85" s="25">
        <f>B85/G85</f>
        <v>0.46134458848356952</v>
      </c>
      <c r="D85" s="10">
        <f>SUM(D86:D88)</f>
        <v>44668</v>
      </c>
      <c r="E85" s="24">
        <f>D85/G85</f>
        <v>0.53865541151643048</v>
      </c>
      <c r="F85" s="23">
        <f>D85/B85</f>
        <v>1.1675771754188775</v>
      </c>
      <c r="G85" s="7">
        <f>G86+G87+G88</f>
        <v>82925</v>
      </c>
    </row>
    <row r="86" spans="1:7" x14ac:dyDescent="0.25">
      <c r="A86" s="22" t="s">
        <v>4</v>
      </c>
      <c r="B86" s="20">
        <v>24076</v>
      </c>
      <c r="C86" s="21">
        <f>B86/G86</f>
        <v>0.45049023276700845</v>
      </c>
      <c r="D86" s="20">
        <v>29368</v>
      </c>
      <c r="E86" s="19">
        <f>D86/G86</f>
        <v>0.5495097672329915</v>
      </c>
      <c r="F86" s="14">
        <f>D86/B86</f>
        <v>1.2198039541452068</v>
      </c>
      <c r="G86" s="13">
        <f>B86+D86</f>
        <v>53444</v>
      </c>
    </row>
    <row r="87" spans="1:7" x14ac:dyDescent="0.25">
      <c r="A87" s="22" t="s">
        <v>3</v>
      </c>
      <c r="B87" s="20">
        <v>7124</v>
      </c>
      <c r="C87" s="21">
        <f>B87/G87</f>
        <v>0.49537584312634725</v>
      </c>
      <c r="D87" s="20">
        <v>7257</v>
      </c>
      <c r="E87" s="19">
        <f>D87/G87</f>
        <v>0.5046241568736527</v>
      </c>
      <c r="F87" s="14">
        <f>D87/B87</f>
        <v>1.0186692869174621</v>
      </c>
      <c r="G87" s="13">
        <f>B87+D87</f>
        <v>14381</v>
      </c>
    </row>
    <row r="88" spans="1:7" x14ac:dyDescent="0.25">
      <c r="A88" s="18" t="s">
        <v>2</v>
      </c>
      <c r="B88" s="16">
        <v>7057</v>
      </c>
      <c r="C88" s="17">
        <f>B88/G88</f>
        <v>0.46735099337748343</v>
      </c>
      <c r="D88" s="16">
        <v>8043</v>
      </c>
      <c r="E88" s="15">
        <f>D88/G88</f>
        <v>0.53264900662251657</v>
      </c>
      <c r="F88" s="14">
        <f>D88/B88</f>
        <v>1.1397194275187756</v>
      </c>
      <c r="G88" s="13">
        <f>B88+D88</f>
        <v>15100</v>
      </c>
    </row>
    <row r="89" spans="1:7" x14ac:dyDescent="0.25">
      <c r="A89" s="12" t="s">
        <v>1</v>
      </c>
      <c r="B89" s="10">
        <f>+SUM(B85+B80+B76+B70+B65+B60+B56+B52+B48)</f>
        <v>583155</v>
      </c>
      <c r="C89" s="11">
        <f>B89/G89</f>
        <v>0.48500824627545303</v>
      </c>
      <c r="D89" s="10">
        <f>+SUM(D85+D80+D76+D70+D65+D60+D56+D52+D48)</f>
        <v>619206</v>
      </c>
      <c r="E89" s="9">
        <f>D89/G89</f>
        <v>0.51499175372454697</v>
      </c>
      <c r="F89" s="8">
        <f>D89/B89</f>
        <v>1.0618206137304833</v>
      </c>
      <c r="G89" s="7">
        <f>G48+G52+G56+G60+G65+G70+G76+G80+G85</f>
        <v>1202361</v>
      </c>
    </row>
    <row r="90" spans="1:7" ht="30" customHeight="1" x14ac:dyDescent="0.25">
      <c r="A90" s="6" t="s">
        <v>0</v>
      </c>
      <c r="B90" s="5"/>
      <c r="C90" s="5"/>
      <c r="D90" s="5"/>
      <c r="E90" s="5"/>
      <c r="F90" s="5"/>
      <c r="G90" s="4"/>
    </row>
    <row r="92" spans="1:7" x14ac:dyDescent="0.25">
      <c r="B92" s="3"/>
      <c r="D92" s="3"/>
    </row>
    <row r="93" spans="1:7" x14ac:dyDescent="0.25">
      <c r="B93" s="2"/>
      <c r="D93" s="1"/>
    </row>
  </sheetData>
  <mergeCells count="21">
    <mergeCell ref="A16:A17"/>
    <mergeCell ref="B16:B17"/>
    <mergeCell ref="C16:C17"/>
    <mergeCell ref="D16:G16"/>
    <mergeCell ref="A39:G39"/>
    <mergeCell ref="A1:G1"/>
    <mergeCell ref="A43:G43"/>
    <mergeCell ref="A90:G90"/>
    <mergeCell ref="A45:G45"/>
    <mergeCell ref="A46:A47"/>
    <mergeCell ref="B46:F46"/>
    <mergeCell ref="G46:G47"/>
    <mergeCell ref="A44:G44"/>
    <mergeCell ref="A3:G3"/>
    <mergeCell ref="A2:G2"/>
    <mergeCell ref="A5:G5"/>
    <mergeCell ref="A13:G13"/>
    <mergeCell ref="A15:G15"/>
    <mergeCell ref="A10:G10"/>
    <mergeCell ref="A4:G4"/>
    <mergeCell ref="A14:G14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Sheilyn Trinidad Acevedo Placencio</dc:creator>
  <cp:lastModifiedBy>Sheilyn Trinidad Acevedo Placencio</cp:lastModifiedBy>
  <cp:lastPrinted>2019-04-22T21:37:35Z</cp:lastPrinted>
  <dcterms:created xsi:type="dcterms:W3CDTF">2019-04-22T21:25:26Z</dcterms:created>
  <dcterms:modified xsi:type="dcterms:W3CDTF">2019-04-22T21:37:46Z</dcterms:modified>
</cp:coreProperties>
</file>